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17339F73-FE4B-4F96-A67F-FD41BD2446D0}" xr6:coauthVersionLast="47" xr6:coauthVersionMax="47" xr10:uidLastSave="{00000000-0000-0000-0000-000000000000}"/>
  <workbookProtection workbookAlgorithmName="SHA-512" workbookHashValue="emFRfl18E5DVnpgMuXpM4YeMK15+N4UEoebolF2OfT+E4v/lsGalKDDnxvzSM7TLj+MGpKnYMjPNlpiods79HQ==" workbookSaltValue="gBfA7CHDsl2I2GlQUFW8FA==" workbookSpinCount="100000" lockStructure="1"/>
  <bookViews>
    <workbookView xWindow="1650" yWindow="1620" windowWidth="12225" windowHeight="18195" tabRatio="899" firstSheet="18" activeTab="7"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8" i="80" l="1"/>
  <c r="Z28" i="92"/>
  <c r="C13" i="98"/>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43" i="94" l="1"/>
  <c r="AK31" i="80"/>
  <c r="V52" i="94" s="1"/>
  <c r="V13"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81"/>
            <rFont val="ＭＳ Ｐゴシック"/>
            <family val="3"/>
            <charset val="128"/>
          </rPr>
          <t>説明文が表示されます</t>
        </r>
      </text>
    </comment>
    <comment ref="P49"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xr:uid="{00000000-0006-0000-0000-000005000000}">
      <text>
        <r>
          <rPr>
            <b/>
            <sz val="11"/>
            <color indexed="81"/>
            <rFont val="ＭＳ Ｐゴシック"/>
            <family val="3"/>
            <charset val="128"/>
          </rPr>
          <t xml:space="preserve">産業分類をメニューから選んでください。
</t>
        </r>
      </text>
    </comment>
    <comment ref="N54" authorId="0" shapeId="0" xr:uid="{00000000-0006-0000-0000-000006000000}">
      <text>
        <r>
          <rPr>
            <b/>
            <sz val="11"/>
            <color indexed="81"/>
            <rFont val="ＭＳ Ｐゴシック"/>
            <family val="3"/>
            <charset val="128"/>
          </rPr>
          <t>事業の種類を具体的に記載してください。</t>
        </r>
      </text>
    </comment>
    <comment ref="K89" authorId="0" shapeId="0" xr:uid="{00000000-0006-0000-0000-000007000000}">
      <text>
        <r>
          <rPr>
            <b/>
            <sz val="10"/>
            <color indexed="81"/>
            <rFont val="ＭＳ Ｐゴシック"/>
            <family val="3"/>
            <charset val="128"/>
          </rPr>
          <t>産業廃棄物の種類数は、種類ごとのシートから自動的に計算されます。</t>
        </r>
      </text>
    </comment>
    <comment ref="K90" authorId="0" shapeId="0" xr:uid="{00000000-0006-0000-0000-000008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xr:uid="{00000000-0006-0000-0000-000009000000}">
      <text>
        <r>
          <rPr>
            <b/>
            <sz val="10"/>
            <color indexed="81"/>
            <rFont val="ＭＳ Ｐゴシック"/>
            <family val="3"/>
            <charset val="128"/>
          </rPr>
          <t>産業廃棄物の種類数は、種類ごとのシートから自動的に計算されます。</t>
        </r>
      </text>
    </comment>
    <comment ref="K105" authorId="0" shapeId="0" xr:uid="{00000000-0006-0000-0000-00000A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xr:uid="{00000000-0006-0000-0000-00000B000000}">
      <text>
        <r>
          <rPr>
            <b/>
            <sz val="11"/>
            <color indexed="81"/>
            <rFont val="ＭＳ Ｐゴシック"/>
            <family val="3"/>
            <charset val="128"/>
          </rPr>
          <t>種類ごとのシートから自動的に計算されます。</t>
        </r>
      </text>
    </comment>
    <comment ref="K145" authorId="0" shapeId="0" xr:uid="{00000000-0006-0000-0000-00000C000000}">
      <text>
        <r>
          <rPr>
            <b/>
            <sz val="11"/>
            <color indexed="81"/>
            <rFont val="ＭＳ Ｐゴシック"/>
            <family val="3"/>
            <charset val="128"/>
          </rPr>
          <t>種類ごとのシートから自動的に計算されます。</t>
        </r>
      </text>
    </comment>
    <comment ref="K157" authorId="0" shapeId="0" xr:uid="{00000000-0006-0000-0000-00000D000000}">
      <text>
        <r>
          <rPr>
            <b/>
            <sz val="11"/>
            <color indexed="81"/>
            <rFont val="ＭＳ Ｐゴシック"/>
            <family val="3"/>
            <charset val="128"/>
          </rPr>
          <t>種類ごとのシートから自動的に計算されます。</t>
        </r>
      </text>
    </comment>
    <comment ref="K158" authorId="0" shapeId="0" xr:uid="{00000000-0006-0000-0000-00000E000000}">
      <text>
        <r>
          <rPr>
            <b/>
            <sz val="11"/>
            <color indexed="81"/>
            <rFont val="ＭＳ Ｐゴシック"/>
            <family val="3"/>
            <charset val="128"/>
          </rPr>
          <t>種類ごとのシートから自動的に計算されます。</t>
        </r>
      </text>
    </comment>
    <comment ref="K169" authorId="0" shapeId="0" xr:uid="{00000000-0006-0000-0000-00000F000000}">
      <text>
        <r>
          <rPr>
            <b/>
            <sz val="11"/>
            <color indexed="81"/>
            <rFont val="ＭＳ Ｐゴシック"/>
            <family val="3"/>
            <charset val="128"/>
          </rPr>
          <t>種類ごとのシートから自動的に計算されます。</t>
        </r>
      </text>
    </comment>
    <comment ref="K170" authorId="0" shapeId="0" xr:uid="{00000000-0006-0000-0000-000010000000}">
      <text>
        <r>
          <rPr>
            <b/>
            <sz val="11"/>
            <color indexed="81"/>
            <rFont val="ＭＳ Ｐゴシック"/>
            <family val="3"/>
            <charset val="128"/>
          </rPr>
          <t>種類ごとのシートから自動的に計算されます。</t>
        </r>
      </text>
    </comment>
    <comment ref="K183" authorId="0" shapeId="0" xr:uid="{00000000-0006-0000-0000-000011000000}">
      <text>
        <r>
          <rPr>
            <b/>
            <sz val="11"/>
            <color indexed="81"/>
            <rFont val="ＭＳ Ｐゴシック"/>
            <family val="3"/>
            <charset val="128"/>
          </rPr>
          <t>種類ごとのシートから自動的に計算されます。</t>
        </r>
      </text>
    </comment>
    <comment ref="K195" authorId="0" shapeId="0" xr:uid="{00000000-0006-0000-0000-000012000000}">
      <text>
        <r>
          <rPr>
            <b/>
            <sz val="11"/>
            <color indexed="81"/>
            <rFont val="ＭＳ Ｐゴシック"/>
            <family val="3"/>
            <charset val="128"/>
          </rPr>
          <t>種類ごとのシートから自動的に計算されます。</t>
        </r>
      </text>
    </comment>
    <comment ref="K208" authorId="0" shapeId="0" xr:uid="{00000000-0006-0000-0000-000013000000}">
      <text>
        <r>
          <rPr>
            <b/>
            <sz val="11"/>
            <color indexed="81"/>
            <rFont val="ＭＳ Ｐゴシック"/>
            <family val="3"/>
            <charset val="128"/>
          </rPr>
          <t>種類ごとのシートから自動的に計算されます。</t>
        </r>
      </text>
    </comment>
    <comment ref="K209" authorId="0" shapeId="0" xr:uid="{00000000-0006-0000-0000-000014000000}">
      <text>
        <r>
          <rPr>
            <b/>
            <sz val="11"/>
            <color indexed="81"/>
            <rFont val="ＭＳ Ｐゴシック"/>
            <family val="3"/>
            <charset val="128"/>
          </rPr>
          <t>種類ごとのシートから自動的に計算されます。</t>
        </r>
      </text>
    </comment>
    <comment ref="K210" authorId="0" shapeId="0" xr:uid="{00000000-0006-0000-0000-000015000000}">
      <text>
        <r>
          <rPr>
            <b/>
            <sz val="11"/>
            <color indexed="81"/>
            <rFont val="ＭＳ Ｐゴシック"/>
            <family val="3"/>
            <charset val="128"/>
          </rPr>
          <t>種類ごとのシートから自動的に計算されます。</t>
        </r>
      </text>
    </comment>
    <comment ref="K211" authorId="0" shapeId="0" xr:uid="{00000000-0006-0000-0000-000016000000}">
      <text>
        <r>
          <rPr>
            <b/>
            <sz val="11"/>
            <color indexed="81"/>
            <rFont val="ＭＳ Ｐゴシック"/>
            <family val="3"/>
            <charset val="128"/>
          </rPr>
          <t>種類ごとのシートから自動的に計算されます。</t>
        </r>
      </text>
    </comment>
    <comment ref="K212" authorId="0" shapeId="0" xr:uid="{00000000-0006-0000-0000-000017000000}">
      <text>
        <r>
          <rPr>
            <b/>
            <sz val="11"/>
            <color indexed="81"/>
            <rFont val="ＭＳ Ｐゴシック"/>
            <family val="3"/>
            <charset val="128"/>
          </rPr>
          <t>種類ごとのシートから自動的に計算されます。</t>
        </r>
      </text>
    </comment>
    <comment ref="K225" authorId="0" shapeId="0" xr:uid="{00000000-0006-0000-0000-000018000000}">
      <text>
        <r>
          <rPr>
            <b/>
            <sz val="11"/>
            <color indexed="81"/>
            <rFont val="ＭＳ Ｐゴシック"/>
            <family val="3"/>
            <charset val="128"/>
          </rPr>
          <t>種類ごとのシートから自動的に計算されます。</t>
        </r>
      </text>
    </comment>
    <comment ref="K226" authorId="0" shapeId="0" xr:uid="{00000000-0006-0000-0000-000019000000}">
      <text>
        <r>
          <rPr>
            <b/>
            <sz val="11"/>
            <color indexed="81"/>
            <rFont val="ＭＳ Ｐゴシック"/>
            <family val="3"/>
            <charset val="128"/>
          </rPr>
          <t>種類ごとのシートから自動的に計算されます。</t>
        </r>
      </text>
    </comment>
    <comment ref="K227" authorId="0" shapeId="0" xr:uid="{00000000-0006-0000-0000-00001A000000}">
      <text>
        <r>
          <rPr>
            <b/>
            <sz val="11"/>
            <color indexed="81"/>
            <rFont val="ＭＳ Ｐゴシック"/>
            <family val="3"/>
            <charset val="128"/>
          </rPr>
          <t>種類ごとのシートから自動的に計算されます。</t>
        </r>
      </text>
    </comment>
    <comment ref="K228" authorId="0" shapeId="0" xr:uid="{00000000-0006-0000-0000-00001B000000}">
      <text>
        <r>
          <rPr>
            <b/>
            <sz val="11"/>
            <color indexed="81"/>
            <rFont val="ＭＳ Ｐゴシック"/>
            <family val="3"/>
            <charset val="128"/>
          </rPr>
          <t>種類ごとのシートから自動的に計算されます。</t>
        </r>
      </text>
    </comment>
    <comment ref="K229" authorId="0" shapeId="0" xr:uid="{00000000-0006-0000-0000-00001C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900-000001000000}">
      <text>
        <r>
          <rPr>
            <sz val="10"/>
            <color indexed="81"/>
            <rFont val="ＭＳ Ｐゴシック"/>
            <family val="3"/>
            <charset val="128"/>
          </rPr>
          <t>「表紙」シートで選択された○印が自動的に反映されます。</t>
        </r>
      </text>
    </comment>
    <comment ref="AT4" authorId="0" shapeId="0" xr:uid="{00000000-0006-0000-0900-000002000000}">
      <text>
        <r>
          <rPr>
            <sz val="10"/>
            <color indexed="81"/>
            <rFont val="ＭＳ Ｐゴシック"/>
            <family val="3"/>
            <charset val="128"/>
          </rPr>
          <t>「表紙」シートで選択された○印が自動的に反映されます。</t>
        </r>
      </text>
    </comment>
    <comment ref="AE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9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9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9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9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900-00000C000000}">
      <text>
        <r>
          <rPr>
            <sz val="9"/>
            <color indexed="81"/>
            <rFont val="ＭＳ Ｐゴシック"/>
            <family val="3"/>
            <charset val="128"/>
          </rPr>
          <t>同上</t>
        </r>
      </text>
    </comment>
    <comment ref="O18" authorId="0" shapeId="0" xr:uid="{00000000-0006-0000-09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900-00000E000000}">
      <text>
        <r>
          <rPr>
            <sz val="9"/>
            <color indexed="81"/>
            <rFont val="ＭＳ Ｐゴシック"/>
            <family val="3"/>
            <charset val="128"/>
          </rPr>
          <t>⑧、⑨、※3及びｂの合計から自動的に計算されます。</t>
        </r>
      </text>
    </comment>
    <comment ref="AG18" authorId="0" shapeId="0" xr:uid="{00000000-0006-0000-0900-00000F000000}">
      <text>
        <r>
          <rPr>
            <sz val="9"/>
            <color indexed="81"/>
            <rFont val="ＭＳ Ｐゴシック"/>
            <family val="3"/>
            <charset val="128"/>
          </rPr>
          <t>右にあるｂ-1およびｂ-2から、自動的に計算されます。</t>
        </r>
      </text>
    </comment>
    <comment ref="AN18" authorId="0" shapeId="0" xr:uid="{00000000-0006-0000-0900-000010000000}">
      <text>
        <r>
          <rPr>
            <sz val="9"/>
            <color indexed="81"/>
            <rFont val="ＭＳ Ｐゴシック"/>
            <family val="3"/>
            <charset val="128"/>
          </rPr>
          <t>右側にある3つの委託目的別内訳量から、自動的に計算されます。</t>
        </r>
      </text>
    </comment>
    <comment ref="AT18" authorId="0" shapeId="0" xr:uid="{00000000-0006-0000-0900-000011000000}">
      <text>
        <r>
          <rPr>
            <sz val="9"/>
            <color indexed="81"/>
            <rFont val="ＭＳ Ｐゴシック"/>
            <family val="3"/>
            <charset val="128"/>
          </rPr>
          <t>同上</t>
        </r>
      </text>
    </comment>
    <comment ref="O21" authorId="0" shapeId="0" xr:uid="{00000000-0006-0000-09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9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5D3B2C7-06ED-4454-A5EA-BC8CD26B1448}">
      <text>
        <r>
          <rPr>
            <sz val="9"/>
            <color indexed="81"/>
            <rFont val="ＭＳ Ｐゴシック"/>
            <family val="3"/>
            <charset val="128"/>
          </rPr>
          <t>前年度（令和４年度）の実績を記入してください。</t>
        </r>
      </text>
    </comment>
    <comment ref="O24" authorId="0" shapeId="0" xr:uid="{00000000-0006-0000-09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9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FDB8877B-822F-4606-94EA-4F367B8C957B}">
      <text>
        <r>
          <rPr>
            <sz val="9"/>
            <color indexed="81"/>
            <rFont val="ＭＳ Ｐゴシック"/>
            <family val="3"/>
            <charset val="128"/>
          </rPr>
          <t>前年度（令和４年度）の実績を記入してください。</t>
        </r>
      </text>
    </comment>
    <comment ref="F26" authorId="0" shapeId="0" xr:uid="{2B11524A-1667-4509-95CE-3E4ADDCA0154}">
      <text>
        <r>
          <rPr>
            <sz val="9"/>
            <color indexed="81"/>
            <rFont val="ＭＳ Ｐゴシック"/>
            <family val="3"/>
            <charset val="128"/>
          </rPr>
          <t>前年度（令和４年度）の実績を記入してください。</t>
        </r>
      </text>
    </comment>
    <comment ref="F27" authorId="0" shapeId="0" xr:uid="{747A6AD0-046D-47AF-A6D9-23F2E4E0666F}">
      <text>
        <r>
          <rPr>
            <sz val="9"/>
            <color indexed="81"/>
            <rFont val="ＭＳ Ｐゴシック"/>
            <family val="3"/>
            <charset val="128"/>
          </rPr>
          <t>前年度（令和４年度）の実績を記入してください。</t>
        </r>
      </text>
    </comment>
    <comment ref="O27" authorId="0" shapeId="0" xr:uid="{00000000-0006-0000-0900-00001B000000}">
      <text>
        <r>
          <rPr>
            <sz val="9"/>
            <color indexed="81"/>
            <rFont val="ＭＳ Ｐゴシック"/>
            <family val="3"/>
            <charset val="128"/>
          </rPr>
          <t>下にあるＢ-1およびＢ-2から、自動的に計算されます。</t>
        </r>
      </text>
    </comment>
    <comment ref="AK27" authorId="0" shapeId="0" xr:uid="{00000000-0006-0000-0900-00001C000000}">
      <text>
        <r>
          <rPr>
            <sz val="9"/>
            <color indexed="81"/>
            <rFont val="ＭＳ Ｐゴシック"/>
            <family val="3"/>
            <charset val="128"/>
          </rPr>
          <t>Ｂとｂの合計が自動的に計算されます。</t>
        </r>
      </text>
    </comment>
    <comment ref="AR27" authorId="0" shapeId="0" xr:uid="{00000000-0006-0000-09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CA783B76-B355-4E93-BE6E-4D774371B029}">
      <text>
        <r>
          <rPr>
            <sz val="9"/>
            <color indexed="81"/>
            <rFont val="ＭＳ Ｐゴシック"/>
            <family val="3"/>
            <charset val="128"/>
          </rPr>
          <t>前年度（令和４年度）の実績を記入してください。</t>
        </r>
      </text>
    </comment>
    <comment ref="Z28" authorId="0" shapeId="0" xr:uid="{00000000-0006-0000-09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DBB2FBC2-0560-4F4B-93FA-85A586D3EE33}">
      <text>
        <r>
          <rPr>
            <sz val="9"/>
            <color indexed="81"/>
            <rFont val="ＭＳ Ｐゴシック"/>
            <family val="3"/>
            <charset val="128"/>
          </rPr>
          <t>前年度（令和４年度）の実績を記入してください。</t>
        </r>
      </text>
    </comment>
    <comment ref="Z29" authorId="0" shapeId="0" xr:uid="{00000000-0006-0000-0900-000021000000}">
      <text>
        <r>
          <rPr>
            <sz val="9"/>
            <color indexed="81"/>
            <rFont val="ＭＳ Ｐゴシック"/>
            <family val="3"/>
            <charset val="128"/>
          </rPr>
          <t>同上</t>
        </r>
      </text>
    </comment>
    <comment ref="F30" authorId="0" shapeId="0" xr:uid="{A7DD915C-ABDB-4631-BCF7-F219C47D8750}">
      <text>
        <r>
          <rPr>
            <sz val="9"/>
            <color indexed="81"/>
            <rFont val="ＭＳ Ｐゴシック"/>
            <family val="3"/>
            <charset val="128"/>
          </rPr>
          <t>前年度（令和４年度）の実績を記入してください。</t>
        </r>
      </text>
    </comment>
    <comment ref="Q30" authorId="0" shapeId="0" xr:uid="{00000000-0006-0000-0900-000023000000}">
      <text>
        <r>
          <rPr>
            <sz val="9"/>
            <color indexed="81"/>
            <rFont val="ＭＳ Ｐゴシック"/>
            <family val="3"/>
            <charset val="128"/>
          </rPr>
          <t>右側にある3つの委託目的別内訳量から、自動的に計算されます。</t>
        </r>
      </text>
    </comment>
    <comment ref="Z30" authorId="0" shapeId="0" xr:uid="{00000000-0006-0000-0900-000024000000}">
      <text>
        <r>
          <rPr>
            <sz val="9"/>
            <color indexed="81"/>
            <rFont val="ＭＳ Ｐゴシック"/>
            <family val="3"/>
            <charset val="128"/>
          </rPr>
          <t>同上</t>
        </r>
      </text>
    </comment>
    <comment ref="AK30" authorId="0" shapeId="0" xr:uid="{00000000-0006-0000-09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0E3D5F42-DE44-4757-A56F-1ABDC7BD6F17}">
      <text>
        <r>
          <rPr>
            <sz val="9"/>
            <color indexed="81"/>
            <rFont val="ＭＳ Ｐゴシック"/>
            <family val="3"/>
            <charset val="128"/>
          </rPr>
          <t>前年度（令和４年度）の実績を記入してください。</t>
        </r>
      </text>
    </comment>
    <comment ref="AR31" authorId="0" shapeId="0" xr:uid="{00000000-0006-0000-09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C01399E-4041-47EB-B061-1075A7DD3FAF}">
      <text>
        <r>
          <rPr>
            <sz val="9"/>
            <color indexed="81"/>
            <rFont val="ＭＳ Ｐゴシック"/>
            <family val="3"/>
            <charset val="128"/>
          </rPr>
          <t>前年度（令和４年度）の実績を記入してください。</t>
        </r>
      </text>
    </comment>
    <comment ref="F33" authorId="0" shapeId="0" xr:uid="{02803044-C574-4492-AF07-4E7D554FB35A}">
      <text>
        <r>
          <rPr>
            <sz val="9"/>
            <color indexed="81"/>
            <rFont val="ＭＳ Ｐゴシック"/>
            <family val="3"/>
            <charset val="128"/>
          </rPr>
          <t>前年度（令和４年度）の実績を記入してください。</t>
        </r>
      </text>
    </comment>
    <comment ref="Q33" authorId="0" shapeId="0" xr:uid="{00000000-0006-0000-09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A00-000001000000}">
      <text>
        <r>
          <rPr>
            <sz val="10"/>
            <color indexed="81"/>
            <rFont val="ＭＳ Ｐゴシック"/>
            <family val="3"/>
            <charset val="128"/>
          </rPr>
          <t>「表紙」シートで選択された○印が自動的に反映されます。</t>
        </r>
      </text>
    </comment>
    <comment ref="AT4" authorId="0" shapeId="0" xr:uid="{00000000-0006-0000-0A00-000002000000}">
      <text>
        <r>
          <rPr>
            <sz val="10"/>
            <color indexed="81"/>
            <rFont val="ＭＳ Ｐゴシック"/>
            <family val="3"/>
            <charset val="128"/>
          </rPr>
          <t>「表紙」シートで選択された○印が自動的に反映されます。</t>
        </r>
      </text>
    </comment>
    <comment ref="AE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A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A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A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A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A00-00000C000000}">
      <text>
        <r>
          <rPr>
            <sz val="9"/>
            <color indexed="81"/>
            <rFont val="ＭＳ Ｐゴシック"/>
            <family val="3"/>
            <charset val="128"/>
          </rPr>
          <t>同上</t>
        </r>
      </text>
    </comment>
    <comment ref="O18" authorId="0" shapeId="0" xr:uid="{00000000-0006-0000-0A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A00-00000E000000}">
      <text>
        <r>
          <rPr>
            <sz val="9"/>
            <color indexed="81"/>
            <rFont val="ＭＳ Ｐゴシック"/>
            <family val="3"/>
            <charset val="128"/>
          </rPr>
          <t>⑧、⑨、※3及びｂの合計から自動的に計算されます。</t>
        </r>
      </text>
    </comment>
    <comment ref="AG18" authorId="0" shapeId="0" xr:uid="{00000000-0006-0000-0A00-00000F000000}">
      <text>
        <r>
          <rPr>
            <sz val="9"/>
            <color indexed="81"/>
            <rFont val="ＭＳ Ｐゴシック"/>
            <family val="3"/>
            <charset val="128"/>
          </rPr>
          <t>右にあるｂ-1およびｂ-2から、自動的に計算されます。</t>
        </r>
      </text>
    </comment>
    <comment ref="AN18" authorId="0" shapeId="0" xr:uid="{00000000-0006-0000-0A00-000010000000}">
      <text>
        <r>
          <rPr>
            <sz val="9"/>
            <color indexed="81"/>
            <rFont val="ＭＳ Ｐゴシック"/>
            <family val="3"/>
            <charset val="128"/>
          </rPr>
          <t>右側にある3つの委託目的別内訳量から、自動的に計算されます。</t>
        </r>
      </text>
    </comment>
    <comment ref="AT18" authorId="0" shapeId="0" xr:uid="{00000000-0006-0000-0A00-000011000000}">
      <text>
        <r>
          <rPr>
            <sz val="9"/>
            <color indexed="81"/>
            <rFont val="ＭＳ Ｐゴシック"/>
            <family val="3"/>
            <charset val="128"/>
          </rPr>
          <t>同上</t>
        </r>
      </text>
    </comment>
    <comment ref="O21" authorId="0" shapeId="0" xr:uid="{00000000-0006-0000-0A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A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E1AE2623-6A7B-4785-8EFC-760C7CD64FD4}">
      <text>
        <r>
          <rPr>
            <sz val="9"/>
            <color indexed="81"/>
            <rFont val="ＭＳ Ｐゴシック"/>
            <family val="3"/>
            <charset val="128"/>
          </rPr>
          <t>前年度（令和４年度）の実績を記入してください。</t>
        </r>
      </text>
    </comment>
    <comment ref="O24" authorId="0" shapeId="0" xr:uid="{00000000-0006-0000-0A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A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22F6BFB-DD3D-4BAF-8F24-19D490530B94}">
      <text>
        <r>
          <rPr>
            <sz val="9"/>
            <color indexed="81"/>
            <rFont val="ＭＳ Ｐゴシック"/>
            <family val="3"/>
            <charset val="128"/>
          </rPr>
          <t>前年度（令和４年度）の実績を記入してください。</t>
        </r>
      </text>
    </comment>
    <comment ref="F26" authorId="0" shapeId="0" xr:uid="{7D4096D5-C19D-4BAB-86FF-FB5DFD36A90B}">
      <text>
        <r>
          <rPr>
            <sz val="9"/>
            <color indexed="81"/>
            <rFont val="ＭＳ Ｐゴシック"/>
            <family val="3"/>
            <charset val="128"/>
          </rPr>
          <t>前年度（令和４年度）の実績を記入してください。</t>
        </r>
      </text>
    </comment>
    <comment ref="F27" authorId="0" shapeId="0" xr:uid="{4E02826A-5403-41F1-B7E3-661A1B25627A}">
      <text>
        <r>
          <rPr>
            <sz val="9"/>
            <color indexed="81"/>
            <rFont val="ＭＳ Ｐゴシック"/>
            <family val="3"/>
            <charset val="128"/>
          </rPr>
          <t>前年度（令和４年度）の実績を記入してください。</t>
        </r>
      </text>
    </comment>
    <comment ref="O27" authorId="0" shapeId="0" xr:uid="{00000000-0006-0000-0A00-00001B000000}">
      <text>
        <r>
          <rPr>
            <sz val="9"/>
            <color indexed="81"/>
            <rFont val="ＭＳ Ｐゴシック"/>
            <family val="3"/>
            <charset val="128"/>
          </rPr>
          <t>下にあるＢ-1およびＢ-2から、自動的に計算されます。</t>
        </r>
      </text>
    </comment>
    <comment ref="AK27" authorId="0" shapeId="0" xr:uid="{00000000-0006-0000-0A00-00001C000000}">
      <text>
        <r>
          <rPr>
            <sz val="9"/>
            <color indexed="81"/>
            <rFont val="ＭＳ Ｐゴシック"/>
            <family val="3"/>
            <charset val="128"/>
          </rPr>
          <t>Ｂとｂの合計が自動的に計算されます。</t>
        </r>
      </text>
    </comment>
    <comment ref="AR27" authorId="0" shapeId="0" xr:uid="{00000000-0006-0000-0A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44B790E4-B76C-4451-8B55-C5665E1214F9}">
      <text>
        <r>
          <rPr>
            <sz val="9"/>
            <color indexed="81"/>
            <rFont val="ＭＳ Ｐゴシック"/>
            <family val="3"/>
            <charset val="128"/>
          </rPr>
          <t>前年度（令和４年度）の実績を記入してください。</t>
        </r>
      </text>
    </comment>
    <comment ref="Z28" authorId="0" shapeId="0" xr:uid="{00000000-0006-0000-0A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22A3097-240E-4D4F-BA3F-D8099E9809CB}">
      <text>
        <r>
          <rPr>
            <sz val="9"/>
            <color indexed="81"/>
            <rFont val="ＭＳ Ｐゴシック"/>
            <family val="3"/>
            <charset val="128"/>
          </rPr>
          <t>前年度（令和４年度）の実績を記入してください。</t>
        </r>
      </text>
    </comment>
    <comment ref="Z29" authorId="0" shapeId="0" xr:uid="{00000000-0006-0000-0A00-000021000000}">
      <text>
        <r>
          <rPr>
            <sz val="9"/>
            <color indexed="81"/>
            <rFont val="ＭＳ Ｐゴシック"/>
            <family val="3"/>
            <charset val="128"/>
          </rPr>
          <t>同上</t>
        </r>
      </text>
    </comment>
    <comment ref="F30" authorId="0" shapeId="0" xr:uid="{15F98547-42C3-4D4A-8B1B-71A850A361B5}">
      <text>
        <r>
          <rPr>
            <sz val="9"/>
            <color indexed="81"/>
            <rFont val="ＭＳ Ｐゴシック"/>
            <family val="3"/>
            <charset val="128"/>
          </rPr>
          <t>前年度（令和４年度）の実績を記入してください。</t>
        </r>
      </text>
    </comment>
    <comment ref="Q30" authorId="0" shapeId="0" xr:uid="{00000000-0006-0000-0A00-000023000000}">
      <text>
        <r>
          <rPr>
            <sz val="9"/>
            <color indexed="81"/>
            <rFont val="ＭＳ Ｐゴシック"/>
            <family val="3"/>
            <charset val="128"/>
          </rPr>
          <t>右側にある3つの委託目的別内訳量から、自動的に計算されます。</t>
        </r>
      </text>
    </comment>
    <comment ref="Z30" authorId="0" shapeId="0" xr:uid="{00000000-0006-0000-0A00-000024000000}">
      <text>
        <r>
          <rPr>
            <sz val="9"/>
            <color indexed="81"/>
            <rFont val="ＭＳ Ｐゴシック"/>
            <family val="3"/>
            <charset val="128"/>
          </rPr>
          <t>同上</t>
        </r>
      </text>
    </comment>
    <comment ref="AK30" authorId="0" shapeId="0" xr:uid="{00000000-0006-0000-0A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6C84A430-5D02-42FE-9F32-820E513413EA}">
      <text>
        <r>
          <rPr>
            <sz val="9"/>
            <color indexed="81"/>
            <rFont val="ＭＳ Ｐゴシック"/>
            <family val="3"/>
            <charset val="128"/>
          </rPr>
          <t>前年度（令和４年度）の実績を記入してください。</t>
        </r>
      </text>
    </comment>
    <comment ref="AR31" authorId="0" shapeId="0" xr:uid="{00000000-0006-0000-0A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0600262C-06ED-410C-B74F-834F6C413D50}">
      <text>
        <r>
          <rPr>
            <sz val="9"/>
            <color indexed="81"/>
            <rFont val="ＭＳ Ｐゴシック"/>
            <family val="3"/>
            <charset val="128"/>
          </rPr>
          <t>前年度（令和４年度）の実績を記入してください。</t>
        </r>
      </text>
    </comment>
    <comment ref="F33" authorId="0" shapeId="0" xr:uid="{DAA5B49E-2F15-41FB-9F5F-8ECECE3ABBD7}">
      <text>
        <r>
          <rPr>
            <sz val="9"/>
            <color indexed="81"/>
            <rFont val="ＭＳ Ｐゴシック"/>
            <family val="3"/>
            <charset val="128"/>
          </rPr>
          <t>前年度（令和４年度）の実績を記入してください。</t>
        </r>
      </text>
    </comment>
    <comment ref="Q33" authorId="0" shapeId="0" xr:uid="{00000000-0006-0000-0A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B00-000001000000}">
      <text>
        <r>
          <rPr>
            <sz val="10"/>
            <color indexed="81"/>
            <rFont val="ＭＳ Ｐゴシック"/>
            <family val="3"/>
            <charset val="128"/>
          </rPr>
          <t>「表紙」シートで選択された○印が自動的に反映されます。</t>
        </r>
      </text>
    </comment>
    <comment ref="AT4" authorId="0" shapeId="0" xr:uid="{00000000-0006-0000-0B00-000002000000}">
      <text>
        <r>
          <rPr>
            <sz val="10"/>
            <color indexed="81"/>
            <rFont val="ＭＳ Ｐゴシック"/>
            <family val="3"/>
            <charset val="128"/>
          </rPr>
          <t>「表紙」シートで選択された○印が自動的に反映されます。</t>
        </r>
      </text>
    </comment>
    <comment ref="AE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B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B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B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B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B00-00000C000000}">
      <text>
        <r>
          <rPr>
            <sz val="9"/>
            <color indexed="81"/>
            <rFont val="ＭＳ Ｐゴシック"/>
            <family val="3"/>
            <charset val="128"/>
          </rPr>
          <t>同上</t>
        </r>
      </text>
    </comment>
    <comment ref="O18" authorId="0" shapeId="0" xr:uid="{00000000-0006-0000-0B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B00-00000E000000}">
      <text>
        <r>
          <rPr>
            <sz val="9"/>
            <color indexed="81"/>
            <rFont val="ＭＳ Ｐゴシック"/>
            <family val="3"/>
            <charset val="128"/>
          </rPr>
          <t>⑧、⑨、※3及びｂの合計から自動的に計算されます。</t>
        </r>
      </text>
    </comment>
    <comment ref="AG18" authorId="0" shapeId="0" xr:uid="{00000000-0006-0000-0B00-00000F000000}">
      <text>
        <r>
          <rPr>
            <sz val="9"/>
            <color indexed="81"/>
            <rFont val="ＭＳ Ｐゴシック"/>
            <family val="3"/>
            <charset val="128"/>
          </rPr>
          <t>右にあるｂ-1およびｂ-2から、自動的に計算されます。</t>
        </r>
      </text>
    </comment>
    <comment ref="AN18" authorId="0" shapeId="0" xr:uid="{00000000-0006-0000-0B00-000010000000}">
      <text>
        <r>
          <rPr>
            <sz val="9"/>
            <color indexed="81"/>
            <rFont val="ＭＳ Ｐゴシック"/>
            <family val="3"/>
            <charset val="128"/>
          </rPr>
          <t>右側にある3つの委託目的別内訳量から、自動的に計算されます。</t>
        </r>
      </text>
    </comment>
    <comment ref="AT18" authorId="0" shapeId="0" xr:uid="{00000000-0006-0000-0B00-000011000000}">
      <text>
        <r>
          <rPr>
            <sz val="9"/>
            <color indexed="81"/>
            <rFont val="ＭＳ Ｐゴシック"/>
            <family val="3"/>
            <charset val="128"/>
          </rPr>
          <t>同上</t>
        </r>
      </text>
    </comment>
    <comment ref="O21" authorId="0" shapeId="0" xr:uid="{00000000-0006-0000-0B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B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827D8C4-8914-4C2C-B6D7-5E7DF1D25069}">
      <text>
        <r>
          <rPr>
            <sz val="9"/>
            <color indexed="81"/>
            <rFont val="ＭＳ Ｐゴシック"/>
            <family val="3"/>
            <charset val="128"/>
          </rPr>
          <t>前年度（令和４年度）の実績を記入してください。</t>
        </r>
      </text>
    </comment>
    <comment ref="O24" authorId="0" shapeId="0" xr:uid="{00000000-0006-0000-0B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B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642A2C3-1518-478A-A3B6-C358F0202AA1}">
      <text>
        <r>
          <rPr>
            <sz val="9"/>
            <color indexed="81"/>
            <rFont val="ＭＳ Ｐゴシック"/>
            <family val="3"/>
            <charset val="128"/>
          </rPr>
          <t>前年度（令和４年度）の実績を記入してください。</t>
        </r>
      </text>
    </comment>
    <comment ref="F26" authorId="0" shapeId="0" xr:uid="{80F2E941-9C8F-4A18-A05B-D820EAC7E2C1}">
      <text>
        <r>
          <rPr>
            <sz val="9"/>
            <color indexed="81"/>
            <rFont val="ＭＳ Ｐゴシック"/>
            <family val="3"/>
            <charset val="128"/>
          </rPr>
          <t>前年度（令和４年度）の実績を記入してください。</t>
        </r>
      </text>
    </comment>
    <comment ref="F27" authorId="0" shapeId="0" xr:uid="{F5AC5645-6E63-440B-ADA0-696849352D69}">
      <text>
        <r>
          <rPr>
            <sz val="9"/>
            <color indexed="81"/>
            <rFont val="ＭＳ Ｐゴシック"/>
            <family val="3"/>
            <charset val="128"/>
          </rPr>
          <t>前年度（令和４年度）の実績を記入してください。</t>
        </r>
      </text>
    </comment>
    <comment ref="O27" authorId="0" shapeId="0" xr:uid="{00000000-0006-0000-0B00-00001B000000}">
      <text>
        <r>
          <rPr>
            <sz val="9"/>
            <color indexed="81"/>
            <rFont val="ＭＳ Ｐゴシック"/>
            <family val="3"/>
            <charset val="128"/>
          </rPr>
          <t>下にあるＢ-1およびＢ-2から、自動的に計算されます。</t>
        </r>
      </text>
    </comment>
    <comment ref="AK27" authorId="0" shapeId="0" xr:uid="{00000000-0006-0000-0B00-00001C000000}">
      <text>
        <r>
          <rPr>
            <sz val="9"/>
            <color indexed="81"/>
            <rFont val="ＭＳ Ｐゴシック"/>
            <family val="3"/>
            <charset val="128"/>
          </rPr>
          <t>Ｂとｂの合計が自動的に計算されます。</t>
        </r>
      </text>
    </comment>
    <comment ref="AR27" authorId="0" shapeId="0" xr:uid="{00000000-0006-0000-0B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A846D6E-AF7C-47A2-9E1C-39F9723E10A5}">
      <text>
        <r>
          <rPr>
            <sz val="9"/>
            <color indexed="81"/>
            <rFont val="ＭＳ Ｐゴシック"/>
            <family val="3"/>
            <charset val="128"/>
          </rPr>
          <t>前年度（令和４年度）の実績を記入してください。</t>
        </r>
      </text>
    </comment>
    <comment ref="Z28" authorId="0" shapeId="0" xr:uid="{00000000-0006-0000-0B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226CD28-BB8D-4DDE-A0AE-F7153FBC3E09}">
      <text>
        <r>
          <rPr>
            <sz val="9"/>
            <color indexed="81"/>
            <rFont val="ＭＳ Ｐゴシック"/>
            <family val="3"/>
            <charset val="128"/>
          </rPr>
          <t>前年度（令和４年度）の実績を記入してください。</t>
        </r>
      </text>
    </comment>
    <comment ref="Z29" authorId="0" shapeId="0" xr:uid="{00000000-0006-0000-0B00-000021000000}">
      <text>
        <r>
          <rPr>
            <sz val="9"/>
            <color indexed="81"/>
            <rFont val="ＭＳ Ｐゴシック"/>
            <family val="3"/>
            <charset val="128"/>
          </rPr>
          <t>同上</t>
        </r>
      </text>
    </comment>
    <comment ref="F30" authorId="0" shapeId="0" xr:uid="{1FBD15AF-0503-4C17-8A53-BAD49423BC20}">
      <text>
        <r>
          <rPr>
            <sz val="9"/>
            <color indexed="81"/>
            <rFont val="ＭＳ Ｐゴシック"/>
            <family val="3"/>
            <charset val="128"/>
          </rPr>
          <t>前年度（令和４年度）の実績を記入してください。</t>
        </r>
      </text>
    </comment>
    <comment ref="Q30" authorId="0" shapeId="0" xr:uid="{00000000-0006-0000-0B00-000023000000}">
      <text>
        <r>
          <rPr>
            <sz val="9"/>
            <color indexed="81"/>
            <rFont val="ＭＳ Ｐゴシック"/>
            <family val="3"/>
            <charset val="128"/>
          </rPr>
          <t>右側にある3つの委託目的別内訳量から、自動的に計算されます。</t>
        </r>
      </text>
    </comment>
    <comment ref="Z30" authorId="0" shapeId="0" xr:uid="{00000000-0006-0000-0B00-000024000000}">
      <text>
        <r>
          <rPr>
            <sz val="9"/>
            <color indexed="81"/>
            <rFont val="ＭＳ Ｐゴシック"/>
            <family val="3"/>
            <charset val="128"/>
          </rPr>
          <t>同上</t>
        </r>
      </text>
    </comment>
    <comment ref="AK30" authorId="0" shapeId="0" xr:uid="{00000000-0006-0000-0B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0599A17-F20F-4A5E-8025-F2CC01B77199}">
      <text>
        <r>
          <rPr>
            <sz val="9"/>
            <color indexed="81"/>
            <rFont val="ＭＳ Ｐゴシック"/>
            <family val="3"/>
            <charset val="128"/>
          </rPr>
          <t>前年度（令和４年度）の実績を記入してください。</t>
        </r>
      </text>
    </comment>
    <comment ref="AR31" authorId="0" shapeId="0" xr:uid="{00000000-0006-0000-0B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CD347B3-0E99-424F-8F1A-C7110F6D0E37}">
      <text>
        <r>
          <rPr>
            <sz val="9"/>
            <color indexed="81"/>
            <rFont val="ＭＳ Ｐゴシック"/>
            <family val="3"/>
            <charset val="128"/>
          </rPr>
          <t>前年度（令和４年度）の実績を記入してください。</t>
        </r>
      </text>
    </comment>
    <comment ref="F33" authorId="0" shapeId="0" xr:uid="{1193602B-5C18-41DF-9162-EEADB9031886}">
      <text>
        <r>
          <rPr>
            <sz val="9"/>
            <color indexed="81"/>
            <rFont val="ＭＳ Ｐゴシック"/>
            <family val="3"/>
            <charset val="128"/>
          </rPr>
          <t>前年度（令和４年度）の実績を記入してください。</t>
        </r>
      </text>
    </comment>
    <comment ref="Q33" authorId="0" shapeId="0" xr:uid="{00000000-0006-0000-0B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C00-000001000000}">
      <text>
        <r>
          <rPr>
            <sz val="10"/>
            <color indexed="81"/>
            <rFont val="ＭＳ Ｐゴシック"/>
            <family val="3"/>
            <charset val="128"/>
          </rPr>
          <t>「表紙」シートで選択された○印が自動的に反映されます。</t>
        </r>
      </text>
    </comment>
    <comment ref="AT4" authorId="0" shapeId="0" xr:uid="{00000000-0006-0000-0C00-000002000000}">
      <text>
        <r>
          <rPr>
            <sz val="10"/>
            <color indexed="81"/>
            <rFont val="ＭＳ Ｐゴシック"/>
            <family val="3"/>
            <charset val="128"/>
          </rPr>
          <t>「表紙」シートで選択された○印が自動的に反映されます。</t>
        </r>
      </text>
    </comment>
    <comment ref="AE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C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C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C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C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C00-00000C000000}">
      <text>
        <r>
          <rPr>
            <sz val="9"/>
            <color indexed="81"/>
            <rFont val="ＭＳ Ｐゴシック"/>
            <family val="3"/>
            <charset val="128"/>
          </rPr>
          <t>同上</t>
        </r>
      </text>
    </comment>
    <comment ref="O18" authorId="0" shapeId="0" xr:uid="{00000000-0006-0000-0C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C00-00000E000000}">
      <text>
        <r>
          <rPr>
            <sz val="9"/>
            <color indexed="81"/>
            <rFont val="ＭＳ Ｐゴシック"/>
            <family val="3"/>
            <charset val="128"/>
          </rPr>
          <t>⑧、⑨、※3及びｂの合計から自動的に計算されます。</t>
        </r>
      </text>
    </comment>
    <comment ref="AG18" authorId="0" shapeId="0" xr:uid="{00000000-0006-0000-0C00-00000F000000}">
      <text>
        <r>
          <rPr>
            <sz val="9"/>
            <color indexed="81"/>
            <rFont val="ＭＳ Ｐゴシック"/>
            <family val="3"/>
            <charset val="128"/>
          </rPr>
          <t>右にあるｂ-1およびｂ-2から、自動的に計算されます。</t>
        </r>
      </text>
    </comment>
    <comment ref="AN18" authorId="0" shapeId="0" xr:uid="{00000000-0006-0000-0C00-000010000000}">
      <text>
        <r>
          <rPr>
            <sz val="9"/>
            <color indexed="81"/>
            <rFont val="ＭＳ Ｐゴシック"/>
            <family val="3"/>
            <charset val="128"/>
          </rPr>
          <t>右側にある3つの委託目的別内訳量から、自動的に計算されます。</t>
        </r>
      </text>
    </comment>
    <comment ref="AT18" authorId="0" shapeId="0" xr:uid="{00000000-0006-0000-0C00-000011000000}">
      <text>
        <r>
          <rPr>
            <sz val="9"/>
            <color indexed="81"/>
            <rFont val="ＭＳ Ｐゴシック"/>
            <family val="3"/>
            <charset val="128"/>
          </rPr>
          <t>同上</t>
        </r>
      </text>
    </comment>
    <comment ref="O21" authorId="0" shapeId="0" xr:uid="{00000000-0006-0000-0C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C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5109829-F021-4D52-AD60-6C056E8DDA3D}">
      <text>
        <r>
          <rPr>
            <sz val="9"/>
            <color indexed="81"/>
            <rFont val="ＭＳ Ｐゴシック"/>
            <family val="3"/>
            <charset val="128"/>
          </rPr>
          <t>前年度（令和４年度）の実績を記入してください。</t>
        </r>
      </text>
    </comment>
    <comment ref="O24" authorId="0" shapeId="0" xr:uid="{00000000-0006-0000-0C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C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5C1F145-93A9-4062-82F8-4452C0872A5C}">
      <text>
        <r>
          <rPr>
            <sz val="9"/>
            <color indexed="81"/>
            <rFont val="ＭＳ Ｐゴシック"/>
            <family val="3"/>
            <charset val="128"/>
          </rPr>
          <t>前年度（令和４年度）の実績を記入してください。</t>
        </r>
      </text>
    </comment>
    <comment ref="F26" authorId="0" shapeId="0" xr:uid="{A4B25203-F37A-45EE-A85E-09E770885773}">
      <text>
        <r>
          <rPr>
            <sz val="9"/>
            <color indexed="81"/>
            <rFont val="ＭＳ Ｐゴシック"/>
            <family val="3"/>
            <charset val="128"/>
          </rPr>
          <t>前年度（令和４年度）の実績を記入してください。</t>
        </r>
      </text>
    </comment>
    <comment ref="F27" authorId="0" shapeId="0" xr:uid="{193271BF-4933-4CA8-9EDF-2AE5190D0893}">
      <text>
        <r>
          <rPr>
            <sz val="9"/>
            <color indexed="81"/>
            <rFont val="ＭＳ Ｐゴシック"/>
            <family val="3"/>
            <charset val="128"/>
          </rPr>
          <t>前年度（令和４年度）の実績を記入してください。</t>
        </r>
      </text>
    </comment>
    <comment ref="O27" authorId="0" shapeId="0" xr:uid="{00000000-0006-0000-0C00-00001B000000}">
      <text>
        <r>
          <rPr>
            <sz val="9"/>
            <color indexed="81"/>
            <rFont val="ＭＳ Ｐゴシック"/>
            <family val="3"/>
            <charset val="128"/>
          </rPr>
          <t>下にあるＢ-1およびＢ-2から、自動的に計算されます。</t>
        </r>
      </text>
    </comment>
    <comment ref="AK27" authorId="0" shapeId="0" xr:uid="{00000000-0006-0000-0C00-00001C000000}">
      <text>
        <r>
          <rPr>
            <sz val="9"/>
            <color indexed="81"/>
            <rFont val="ＭＳ Ｐゴシック"/>
            <family val="3"/>
            <charset val="128"/>
          </rPr>
          <t>Ｂとｂの合計が自動的に計算されます。</t>
        </r>
      </text>
    </comment>
    <comment ref="AR27" authorId="0" shapeId="0" xr:uid="{00000000-0006-0000-0C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851181E1-6DF6-4F95-B176-B5A365810135}">
      <text>
        <r>
          <rPr>
            <sz val="9"/>
            <color indexed="81"/>
            <rFont val="ＭＳ Ｐゴシック"/>
            <family val="3"/>
            <charset val="128"/>
          </rPr>
          <t>前年度（令和４年度）の実績を記入してください。</t>
        </r>
      </text>
    </comment>
    <comment ref="Z28" authorId="0" shapeId="0" xr:uid="{00000000-0006-0000-0C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60931D8-043C-4392-A915-F58E0B1993D7}">
      <text>
        <r>
          <rPr>
            <sz val="9"/>
            <color indexed="81"/>
            <rFont val="ＭＳ Ｐゴシック"/>
            <family val="3"/>
            <charset val="128"/>
          </rPr>
          <t>前年度（令和４年度）の実績を記入してください。</t>
        </r>
      </text>
    </comment>
    <comment ref="Z29" authorId="0" shapeId="0" xr:uid="{00000000-0006-0000-0C00-000021000000}">
      <text>
        <r>
          <rPr>
            <sz val="9"/>
            <color indexed="81"/>
            <rFont val="ＭＳ Ｐゴシック"/>
            <family val="3"/>
            <charset val="128"/>
          </rPr>
          <t>同上</t>
        </r>
      </text>
    </comment>
    <comment ref="F30" authorId="0" shapeId="0" xr:uid="{AF863CE1-7450-4DBB-8FA7-6646A6720CE2}">
      <text>
        <r>
          <rPr>
            <sz val="9"/>
            <color indexed="81"/>
            <rFont val="ＭＳ Ｐゴシック"/>
            <family val="3"/>
            <charset val="128"/>
          </rPr>
          <t>前年度（令和４年度）の実績を記入してください。</t>
        </r>
      </text>
    </comment>
    <comment ref="Q30" authorId="0" shapeId="0" xr:uid="{00000000-0006-0000-0C00-000023000000}">
      <text>
        <r>
          <rPr>
            <sz val="9"/>
            <color indexed="81"/>
            <rFont val="ＭＳ Ｐゴシック"/>
            <family val="3"/>
            <charset val="128"/>
          </rPr>
          <t>右側にある3つの委託目的別内訳量から、自動的に計算されます。</t>
        </r>
      </text>
    </comment>
    <comment ref="Z30" authorId="0" shapeId="0" xr:uid="{00000000-0006-0000-0C00-000024000000}">
      <text>
        <r>
          <rPr>
            <sz val="9"/>
            <color indexed="81"/>
            <rFont val="ＭＳ Ｐゴシック"/>
            <family val="3"/>
            <charset val="128"/>
          </rPr>
          <t>同上</t>
        </r>
      </text>
    </comment>
    <comment ref="AK30" authorId="0" shapeId="0" xr:uid="{00000000-0006-0000-0C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30C908A-8913-45C5-9B3C-FF4C8A90DEBF}">
      <text>
        <r>
          <rPr>
            <sz val="9"/>
            <color indexed="81"/>
            <rFont val="ＭＳ Ｐゴシック"/>
            <family val="3"/>
            <charset val="128"/>
          </rPr>
          <t>前年度（令和４年度）の実績を記入してください。</t>
        </r>
      </text>
    </comment>
    <comment ref="AR31" authorId="0" shapeId="0" xr:uid="{00000000-0006-0000-0C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05AB24C-3265-4652-B8D3-9F0A427FB697}">
      <text>
        <r>
          <rPr>
            <sz val="9"/>
            <color indexed="81"/>
            <rFont val="ＭＳ Ｐゴシック"/>
            <family val="3"/>
            <charset val="128"/>
          </rPr>
          <t>前年度（令和４年度）の実績を記入してください。</t>
        </r>
      </text>
    </comment>
    <comment ref="F33" authorId="0" shapeId="0" xr:uid="{FBDACE3E-D750-42DC-9D90-4FBA761E332B}">
      <text>
        <r>
          <rPr>
            <sz val="9"/>
            <color indexed="81"/>
            <rFont val="ＭＳ Ｐゴシック"/>
            <family val="3"/>
            <charset val="128"/>
          </rPr>
          <t>前年度（令和４年度）の実績を記入してください。</t>
        </r>
      </text>
    </comment>
    <comment ref="Q33" authorId="0" shapeId="0" xr:uid="{00000000-0006-0000-0C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D00-000001000000}">
      <text>
        <r>
          <rPr>
            <sz val="10"/>
            <color indexed="81"/>
            <rFont val="ＭＳ Ｐゴシック"/>
            <family val="3"/>
            <charset val="128"/>
          </rPr>
          <t>「表紙」シートで選択された○印が自動的に反映されます。</t>
        </r>
      </text>
    </comment>
    <comment ref="AT4" authorId="0" shapeId="0" xr:uid="{00000000-0006-0000-0D00-000002000000}">
      <text>
        <r>
          <rPr>
            <sz val="10"/>
            <color indexed="81"/>
            <rFont val="ＭＳ Ｐゴシック"/>
            <family val="3"/>
            <charset val="128"/>
          </rPr>
          <t>「表紙」シートで選択された○印が自動的に反映されます。</t>
        </r>
      </text>
    </comment>
    <comment ref="AE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D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D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D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D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D00-00000C000000}">
      <text>
        <r>
          <rPr>
            <sz val="9"/>
            <color indexed="81"/>
            <rFont val="ＭＳ Ｐゴシック"/>
            <family val="3"/>
            <charset val="128"/>
          </rPr>
          <t>同上</t>
        </r>
      </text>
    </comment>
    <comment ref="O18" authorId="0" shapeId="0" xr:uid="{00000000-0006-0000-0D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D00-00000E000000}">
      <text>
        <r>
          <rPr>
            <sz val="9"/>
            <color indexed="81"/>
            <rFont val="ＭＳ Ｐゴシック"/>
            <family val="3"/>
            <charset val="128"/>
          </rPr>
          <t>⑧、⑨、※3及びｂの合計から自動的に計算されます。</t>
        </r>
      </text>
    </comment>
    <comment ref="AG18" authorId="0" shapeId="0" xr:uid="{00000000-0006-0000-0D00-00000F000000}">
      <text>
        <r>
          <rPr>
            <sz val="9"/>
            <color indexed="81"/>
            <rFont val="ＭＳ Ｐゴシック"/>
            <family val="3"/>
            <charset val="128"/>
          </rPr>
          <t>右にあるｂ-1およびｂ-2から、自動的に計算されます。</t>
        </r>
      </text>
    </comment>
    <comment ref="AN18" authorId="0" shapeId="0" xr:uid="{00000000-0006-0000-0D00-000010000000}">
      <text>
        <r>
          <rPr>
            <sz val="9"/>
            <color indexed="81"/>
            <rFont val="ＭＳ Ｐゴシック"/>
            <family val="3"/>
            <charset val="128"/>
          </rPr>
          <t>右側にある3つの委託目的別内訳量から、自動的に計算されます。</t>
        </r>
      </text>
    </comment>
    <comment ref="AT18" authorId="0" shapeId="0" xr:uid="{00000000-0006-0000-0D00-000011000000}">
      <text>
        <r>
          <rPr>
            <sz val="9"/>
            <color indexed="81"/>
            <rFont val="ＭＳ Ｐゴシック"/>
            <family val="3"/>
            <charset val="128"/>
          </rPr>
          <t>同上</t>
        </r>
      </text>
    </comment>
    <comment ref="O21" authorId="0" shapeId="0" xr:uid="{00000000-0006-0000-0D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D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6B9AC4B-6B2B-4F7E-BA37-62E390D6D6E6}">
      <text>
        <r>
          <rPr>
            <sz val="9"/>
            <color indexed="81"/>
            <rFont val="ＭＳ Ｐゴシック"/>
            <family val="3"/>
            <charset val="128"/>
          </rPr>
          <t>前年度（令和４年度）の実績を記入してください。</t>
        </r>
      </text>
    </comment>
    <comment ref="O24" authorId="0" shapeId="0" xr:uid="{00000000-0006-0000-0D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D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8EE0CFB-F456-4960-9162-3575D1B9B710}">
      <text>
        <r>
          <rPr>
            <sz val="9"/>
            <color indexed="81"/>
            <rFont val="ＭＳ Ｐゴシック"/>
            <family val="3"/>
            <charset val="128"/>
          </rPr>
          <t>前年度（令和４年度）の実績を記入してください。</t>
        </r>
      </text>
    </comment>
    <comment ref="F26" authorId="0" shapeId="0" xr:uid="{FAD8224B-3C91-44A4-B011-7F051D5799D0}">
      <text>
        <r>
          <rPr>
            <sz val="9"/>
            <color indexed="81"/>
            <rFont val="ＭＳ Ｐゴシック"/>
            <family val="3"/>
            <charset val="128"/>
          </rPr>
          <t>前年度（令和４年度）の実績を記入してください。</t>
        </r>
      </text>
    </comment>
    <comment ref="F27" authorId="0" shapeId="0" xr:uid="{23279F66-7859-411C-87FC-7E569F2F7054}">
      <text>
        <r>
          <rPr>
            <sz val="9"/>
            <color indexed="81"/>
            <rFont val="ＭＳ Ｐゴシック"/>
            <family val="3"/>
            <charset val="128"/>
          </rPr>
          <t>前年度（令和４年度）の実績を記入してください。</t>
        </r>
      </text>
    </comment>
    <comment ref="O27" authorId="0" shapeId="0" xr:uid="{00000000-0006-0000-0D00-00001B000000}">
      <text>
        <r>
          <rPr>
            <sz val="9"/>
            <color indexed="81"/>
            <rFont val="ＭＳ Ｐゴシック"/>
            <family val="3"/>
            <charset val="128"/>
          </rPr>
          <t>下にあるＢ-1およびＢ-2から、自動的に計算されます。</t>
        </r>
      </text>
    </comment>
    <comment ref="AK27" authorId="0" shapeId="0" xr:uid="{00000000-0006-0000-0D00-00001C000000}">
      <text>
        <r>
          <rPr>
            <sz val="9"/>
            <color indexed="81"/>
            <rFont val="ＭＳ Ｐゴシック"/>
            <family val="3"/>
            <charset val="128"/>
          </rPr>
          <t>Ｂとｂの合計が自動的に計算されます。</t>
        </r>
      </text>
    </comment>
    <comment ref="AR27" authorId="0" shapeId="0" xr:uid="{00000000-0006-0000-0D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EB2676B-FAD7-4BBA-859D-9859EF95F2B6}">
      <text>
        <r>
          <rPr>
            <sz val="9"/>
            <color indexed="81"/>
            <rFont val="ＭＳ Ｐゴシック"/>
            <family val="3"/>
            <charset val="128"/>
          </rPr>
          <t>前年度（令和４年度）の実績を記入してください。</t>
        </r>
      </text>
    </comment>
    <comment ref="Z28" authorId="0" shapeId="0" xr:uid="{00000000-0006-0000-0D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583D7AA0-F962-4616-9DEF-20C02757EA02}">
      <text>
        <r>
          <rPr>
            <sz val="9"/>
            <color indexed="81"/>
            <rFont val="ＭＳ Ｐゴシック"/>
            <family val="3"/>
            <charset val="128"/>
          </rPr>
          <t>前年度（令和４年度）の実績を記入してください。</t>
        </r>
      </text>
    </comment>
    <comment ref="Z29" authorId="0" shapeId="0" xr:uid="{00000000-0006-0000-0D00-000021000000}">
      <text>
        <r>
          <rPr>
            <sz val="9"/>
            <color indexed="81"/>
            <rFont val="ＭＳ Ｐゴシック"/>
            <family val="3"/>
            <charset val="128"/>
          </rPr>
          <t>同上</t>
        </r>
      </text>
    </comment>
    <comment ref="F30" authorId="0" shapeId="0" xr:uid="{A84C665F-D0AE-4B00-8FBF-5278F4303C23}">
      <text>
        <r>
          <rPr>
            <sz val="9"/>
            <color indexed="81"/>
            <rFont val="ＭＳ Ｐゴシック"/>
            <family val="3"/>
            <charset val="128"/>
          </rPr>
          <t>前年度（令和４年度）の実績を記入してください。</t>
        </r>
      </text>
    </comment>
    <comment ref="Q30" authorId="0" shapeId="0" xr:uid="{00000000-0006-0000-0D00-000023000000}">
      <text>
        <r>
          <rPr>
            <sz val="9"/>
            <color indexed="81"/>
            <rFont val="ＭＳ Ｐゴシック"/>
            <family val="3"/>
            <charset val="128"/>
          </rPr>
          <t>右側にある3つの委託目的別内訳量から、自動的に計算されます。</t>
        </r>
      </text>
    </comment>
    <comment ref="Z30" authorId="0" shapeId="0" xr:uid="{00000000-0006-0000-0D00-000024000000}">
      <text>
        <r>
          <rPr>
            <sz val="9"/>
            <color indexed="81"/>
            <rFont val="ＭＳ Ｐゴシック"/>
            <family val="3"/>
            <charset val="128"/>
          </rPr>
          <t>同上</t>
        </r>
      </text>
    </comment>
    <comment ref="AK30" authorId="0" shapeId="0" xr:uid="{00000000-0006-0000-0D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D985E5C-8602-4BBE-9F67-B5393F30551E}">
      <text>
        <r>
          <rPr>
            <sz val="9"/>
            <color indexed="81"/>
            <rFont val="ＭＳ Ｐゴシック"/>
            <family val="3"/>
            <charset val="128"/>
          </rPr>
          <t>前年度（令和４年度）の実績を記入してください。</t>
        </r>
      </text>
    </comment>
    <comment ref="AR31" authorId="0" shapeId="0" xr:uid="{00000000-0006-0000-0D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D1CDC7-D895-4D90-BBB6-30DA46D6AA55}">
      <text>
        <r>
          <rPr>
            <sz val="9"/>
            <color indexed="81"/>
            <rFont val="ＭＳ Ｐゴシック"/>
            <family val="3"/>
            <charset val="128"/>
          </rPr>
          <t>前年度（令和４年度）の実績を記入してください。</t>
        </r>
      </text>
    </comment>
    <comment ref="F33" authorId="0" shapeId="0" xr:uid="{1E892CD0-63A4-4BDD-9733-7A9A33535676}">
      <text>
        <r>
          <rPr>
            <sz val="9"/>
            <color indexed="81"/>
            <rFont val="ＭＳ Ｐゴシック"/>
            <family val="3"/>
            <charset val="128"/>
          </rPr>
          <t>前年度（令和４年度）の実績を記入してください。</t>
        </r>
      </text>
    </comment>
    <comment ref="Q33" authorId="0" shapeId="0" xr:uid="{00000000-0006-0000-0D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E00-000001000000}">
      <text>
        <r>
          <rPr>
            <sz val="10"/>
            <color indexed="81"/>
            <rFont val="ＭＳ Ｐゴシック"/>
            <family val="3"/>
            <charset val="128"/>
          </rPr>
          <t>「表紙」シートで選択された○印が自動的に反映されます。</t>
        </r>
      </text>
    </comment>
    <comment ref="AT4" authorId="0" shapeId="0" xr:uid="{00000000-0006-0000-0E00-000002000000}">
      <text>
        <r>
          <rPr>
            <sz val="10"/>
            <color indexed="81"/>
            <rFont val="ＭＳ Ｐゴシック"/>
            <family val="3"/>
            <charset val="128"/>
          </rPr>
          <t>「表紙」シートで選択された○印が自動的に反映されます。</t>
        </r>
      </text>
    </comment>
    <comment ref="AE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E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E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E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E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E00-00000C000000}">
      <text>
        <r>
          <rPr>
            <sz val="9"/>
            <color indexed="81"/>
            <rFont val="ＭＳ Ｐゴシック"/>
            <family val="3"/>
            <charset val="128"/>
          </rPr>
          <t>同上</t>
        </r>
      </text>
    </comment>
    <comment ref="O18" authorId="0" shapeId="0" xr:uid="{00000000-0006-0000-0E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E00-00000E000000}">
      <text>
        <r>
          <rPr>
            <sz val="9"/>
            <color indexed="81"/>
            <rFont val="ＭＳ Ｐゴシック"/>
            <family val="3"/>
            <charset val="128"/>
          </rPr>
          <t>⑧、⑨、※3及びｂの合計から自動的に計算されます。</t>
        </r>
      </text>
    </comment>
    <comment ref="AG18" authorId="0" shapeId="0" xr:uid="{00000000-0006-0000-0E00-00000F000000}">
      <text>
        <r>
          <rPr>
            <sz val="9"/>
            <color indexed="81"/>
            <rFont val="ＭＳ Ｐゴシック"/>
            <family val="3"/>
            <charset val="128"/>
          </rPr>
          <t>右にあるｂ-1およびｂ-2から、自動的に計算されます。</t>
        </r>
      </text>
    </comment>
    <comment ref="AN18" authorId="0" shapeId="0" xr:uid="{00000000-0006-0000-0E00-000010000000}">
      <text>
        <r>
          <rPr>
            <sz val="9"/>
            <color indexed="81"/>
            <rFont val="ＭＳ Ｐゴシック"/>
            <family val="3"/>
            <charset val="128"/>
          </rPr>
          <t>右側にある3つの委託目的別内訳量から、自動的に計算されます。</t>
        </r>
      </text>
    </comment>
    <comment ref="AT18" authorId="0" shapeId="0" xr:uid="{00000000-0006-0000-0E00-000011000000}">
      <text>
        <r>
          <rPr>
            <sz val="9"/>
            <color indexed="81"/>
            <rFont val="ＭＳ Ｐゴシック"/>
            <family val="3"/>
            <charset val="128"/>
          </rPr>
          <t>同上</t>
        </r>
      </text>
    </comment>
    <comment ref="O21" authorId="0" shapeId="0" xr:uid="{00000000-0006-0000-0E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E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A63F9DCA-1544-4F2C-9D5F-3976C820E8D7}">
      <text>
        <r>
          <rPr>
            <sz val="9"/>
            <color indexed="81"/>
            <rFont val="ＭＳ Ｐゴシック"/>
            <family val="3"/>
            <charset val="128"/>
          </rPr>
          <t>前年度（令和４年度）の実績を記入してください。</t>
        </r>
      </text>
    </comment>
    <comment ref="O24" authorId="0" shapeId="0" xr:uid="{00000000-0006-0000-0E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E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96BDCAF-F1F7-4906-812A-A3C276CAB5A5}">
      <text>
        <r>
          <rPr>
            <sz val="9"/>
            <color indexed="81"/>
            <rFont val="ＭＳ Ｐゴシック"/>
            <family val="3"/>
            <charset val="128"/>
          </rPr>
          <t>前年度（令和４年度）の実績を記入してください。</t>
        </r>
      </text>
    </comment>
    <comment ref="F26" authorId="0" shapeId="0" xr:uid="{2B7917F6-E505-40EC-A96C-3EDF762191B7}">
      <text>
        <r>
          <rPr>
            <sz val="9"/>
            <color indexed="81"/>
            <rFont val="ＭＳ Ｐゴシック"/>
            <family val="3"/>
            <charset val="128"/>
          </rPr>
          <t>前年度（令和４年度）の実績を記入してください。</t>
        </r>
      </text>
    </comment>
    <comment ref="F27" authorId="0" shapeId="0" xr:uid="{173341E2-E9AB-4451-888B-941733757B95}">
      <text>
        <r>
          <rPr>
            <sz val="9"/>
            <color indexed="81"/>
            <rFont val="ＭＳ Ｐゴシック"/>
            <family val="3"/>
            <charset val="128"/>
          </rPr>
          <t>前年度（令和４年度）の実績を記入してください。</t>
        </r>
      </text>
    </comment>
    <comment ref="O27" authorId="0" shapeId="0" xr:uid="{00000000-0006-0000-0E00-00001B000000}">
      <text>
        <r>
          <rPr>
            <sz val="9"/>
            <color indexed="81"/>
            <rFont val="ＭＳ Ｐゴシック"/>
            <family val="3"/>
            <charset val="128"/>
          </rPr>
          <t>下にあるＢ-1およびＢ-2から、自動的に計算されます。</t>
        </r>
      </text>
    </comment>
    <comment ref="AK27" authorId="0" shapeId="0" xr:uid="{00000000-0006-0000-0E00-00001C000000}">
      <text>
        <r>
          <rPr>
            <sz val="9"/>
            <color indexed="81"/>
            <rFont val="ＭＳ Ｐゴシック"/>
            <family val="3"/>
            <charset val="128"/>
          </rPr>
          <t>Ｂとｂの合計が自動的に計算されます。</t>
        </r>
      </text>
    </comment>
    <comment ref="AR27" authorId="0" shapeId="0" xr:uid="{00000000-0006-0000-0E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8552B3-0EF0-4185-A21A-E87BEF94955C}">
      <text>
        <r>
          <rPr>
            <sz val="9"/>
            <color indexed="81"/>
            <rFont val="ＭＳ Ｐゴシック"/>
            <family val="3"/>
            <charset val="128"/>
          </rPr>
          <t>前年度（令和４年度）の実績を記入してください。</t>
        </r>
      </text>
    </comment>
    <comment ref="Z28" authorId="0" shapeId="0" xr:uid="{00000000-0006-0000-0E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E098BD3-219E-4866-BAF4-F213ABCC7DDE}">
      <text>
        <r>
          <rPr>
            <sz val="9"/>
            <color indexed="81"/>
            <rFont val="ＭＳ Ｐゴシック"/>
            <family val="3"/>
            <charset val="128"/>
          </rPr>
          <t>前年度（令和４年度）の実績を記入してください。</t>
        </r>
      </text>
    </comment>
    <comment ref="Z29" authorId="0" shapeId="0" xr:uid="{00000000-0006-0000-0E00-000021000000}">
      <text>
        <r>
          <rPr>
            <sz val="9"/>
            <color indexed="81"/>
            <rFont val="ＭＳ Ｐゴシック"/>
            <family val="3"/>
            <charset val="128"/>
          </rPr>
          <t>同上</t>
        </r>
      </text>
    </comment>
    <comment ref="F30" authorId="0" shapeId="0" xr:uid="{DBE3E2C1-3F64-4B9A-A397-3F17F4A90C30}">
      <text>
        <r>
          <rPr>
            <sz val="9"/>
            <color indexed="81"/>
            <rFont val="ＭＳ Ｐゴシック"/>
            <family val="3"/>
            <charset val="128"/>
          </rPr>
          <t>前年度（令和４年度）の実績を記入してください。</t>
        </r>
      </text>
    </comment>
    <comment ref="Q30" authorId="0" shapeId="0" xr:uid="{00000000-0006-0000-0E00-000023000000}">
      <text>
        <r>
          <rPr>
            <sz val="9"/>
            <color indexed="81"/>
            <rFont val="ＭＳ Ｐゴシック"/>
            <family val="3"/>
            <charset val="128"/>
          </rPr>
          <t>右側にある3つの委託目的別内訳量から、自動的に計算されます。</t>
        </r>
      </text>
    </comment>
    <comment ref="Z30" authorId="0" shapeId="0" xr:uid="{00000000-0006-0000-0E00-000024000000}">
      <text>
        <r>
          <rPr>
            <sz val="9"/>
            <color indexed="81"/>
            <rFont val="ＭＳ Ｐゴシック"/>
            <family val="3"/>
            <charset val="128"/>
          </rPr>
          <t>同上</t>
        </r>
      </text>
    </comment>
    <comment ref="AK30" authorId="0" shapeId="0" xr:uid="{00000000-0006-0000-0E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BFFA034-5D0A-448E-9C8E-57AADEE67E55}">
      <text>
        <r>
          <rPr>
            <sz val="9"/>
            <color indexed="81"/>
            <rFont val="ＭＳ Ｐゴシック"/>
            <family val="3"/>
            <charset val="128"/>
          </rPr>
          <t>前年度（令和４年度）の実績を記入してください。</t>
        </r>
      </text>
    </comment>
    <comment ref="AR31" authorId="0" shapeId="0" xr:uid="{00000000-0006-0000-0E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1837FBA-7824-4021-9934-2F8F3E27CBA8}">
      <text>
        <r>
          <rPr>
            <sz val="9"/>
            <color indexed="81"/>
            <rFont val="ＭＳ Ｐゴシック"/>
            <family val="3"/>
            <charset val="128"/>
          </rPr>
          <t>前年度（令和４年度）の実績を記入してください。</t>
        </r>
      </text>
    </comment>
    <comment ref="F33" authorId="0" shapeId="0" xr:uid="{AB19C719-CA47-4676-8FEB-5AF5155ADD49}">
      <text>
        <r>
          <rPr>
            <sz val="9"/>
            <color indexed="81"/>
            <rFont val="ＭＳ Ｐゴシック"/>
            <family val="3"/>
            <charset val="128"/>
          </rPr>
          <t>前年度（令和４年度）の実績を記入してください。</t>
        </r>
      </text>
    </comment>
    <comment ref="Q33" authorId="0" shapeId="0" xr:uid="{00000000-0006-0000-0E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F00-000001000000}">
      <text>
        <r>
          <rPr>
            <sz val="10"/>
            <color indexed="81"/>
            <rFont val="ＭＳ Ｐゴシック"/>
            <family val="3"/>
            <charset val="128"/>
          </rPr>
          <t>「表紙」シートで選択された○印が自動的に反映されます。</t>
        </r>
      </text>
    </comment>
    <comment ref="AT4" authorId="0" shapeId="0" xr:uid="{00000000-0006-0000-0F00-000002000000}">
      <text>
        <r>
          <rPr>
            <sz val="10"/>
            <color indexed="81"/>
            <rFont val="ＭＳ Ｐゴシック"/>
            <family val="3"/>
            <charset val="128"/>
          </rPr>
          <t>「表紙」シートで選択された○印が自動的に反映されます。</t>
        </r>
      </text>
    </comment>
    <comment ref="AE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F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F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F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F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F00-00000C000000}">
      <text>
        <r>
          <rPr>
            <sz val="9"/>
            <color indexed="81"/>
            <rFont val="ＭＳ Ｐゴシック"/>
            <family val="3"/>
            <charset val="128"/>
          </rPr>
          <t>同上</t>
        </r>
      </text>
    </comment>
    <comment ref="O18" authorId="0" shapeId="0" xr:uid="{00000000-0006-0000-0F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F00-00000E000000}">
      <text>
        <r>
          <rPr>
            <sz val="9"/>
            <color indexed="81"/>
            <rFont val="ＭＳ Ｐゴシック"/>
            <family val="3"/>
            <charset val="128"/>
          </rPr>
          <t>⑧、⑨、※3及びｂの合計から自動的に計算されます。</t>
        </r>
      </text>
    </comment>
    <comment ref="AG18" authorId="0" shapeId="0" xr:uid="{00000000-0006-0000-0F00-00000F000000}">
      <text>
        <r>
          <rPr>
            <sz val="9"/>
            <color indexed="81"/>
            <rFont val="ＭＳ Ｐゴシック"/>
            <family val="3"/>
            <charset val="128"/>
          </rPr>
          <t>右にあるｂ-1およびｂ-2から、自動的に計算されます。</t>
        </r>
      </text>
    </comment>
    <comment ref="AN18" authorId="0" shapeId="0" xr:uid="{00000000-0006-0000-0F00-000010000000}">
      <text>
        <r>
          <rPr>
            <sz val="9"/>
            <color indexed="81"/>
            <rFont val="ＭＳ Ｐゴシック"/>
            <family val="3"/>
            <charset val="128"/>
          </rPr>
          <t>右側にある3つの委託目的別内訳量から、自動的に計算されます。</t>
        </r>
      </text>
    </comment>
    <comment ref="AT18" authorId="0" shapeId="0" xr:uid="{00000000-0006-0000-0F00-000011000000}">
      <text>
        <r>
          <rPr>
            <sz val="9"/>
            <color indexed="81"/>
            <rFont val="ＭＳ Ｐゴシック"/>
            <family val="3"/>
            <charset val="128"/>
          </rPr>
          <t>同上</t>
        </r>
      </text>
    </comment>
    <comment ref="O21" authorId="0" shapeId="0" xr:uid="{00000000-0006-0000-0F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F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33751D5-270C-457C-AB46-01430209EA65}">
      <text>
        <r>
          <rPr>
            <sz val="9"/>
            <color indexed="81"/>
            <rFont val="ＭＳ Ｐゴシック"/>
            <family val="3"/>
            <charset val="128"/>
          </rPr>
          <t>前年度（令和４年度）の実績を記入してください。</t>
        </r>
      </text>
    </comment>
    <comment ref="O24" authorId="0" shapeId="0" xr:uid="{00000000-0006-0000-0F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F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9BC55776-CC27-4315-B3E7-EDFCF5B9F1AA}">
      <text>
        <r>
          <rPr>
            <sz val="9"/>
            <color indexed="81"/>
            <rFont val="ＭＳ Ｐゴシック"/>
            <family val="3"/>
            <charset val="128"/>
          </rPr>
          <t>前年度（令和４年度）の実績を記入してください。</t>
        </r>
      </text>
    </comment>
    <comment ref="F26" authorId="0" shapeId="0" xr:uid="{88862E54-51C6-40FC-AEDE-1C432F9F6D4B}">
      <text>
        <r>
          <rPr>
            <sz val="9"/>
            <color indexed="81"/>
            <rFont val="ＭＳ Ｐゴシック"/>
            <family val="3"/>
            <charset val="128"/>
          </rPr>
          <t>前年度（令和４年度）の実績を記入してください。</t>
        </r>
      </text>
    </comment>
    <comment ref="F27" authorId="0" shapeId="0" xr:uid="{4B0A48C5-15DF-4DBC-9C52-6DB4DBF219BA}">
      <text>
        <r>
          <rPr>
            <sz val="9"/>
            <color indexed="81"/>
            <rFont val="ＭＳ Ｐゴシック"/>
            <family val="3"/>
            <charset val="128"/>
          </rPr>
          <t>前年度（令和４年度）の実績を記入してください。</t>
        </r>
      </text>
    </comment>
    <comment ref="O27" authorId="0" shapeId="0" xr:uid="{00000000-0006-0000-0F00-00001B000000}">
      <text>
        <r>
          <rPr>
            <sz val="9"/>
            <color indexed="81"/>
            <rFont val="ＭＳ Ｐゴシック"/>
            <family val="3"/>
            <charset val="128"/>
          </rPr>
          <t>下にあるＢ-1およびＢ-2から、自動的に計算されます。</t>
        </r>
      </text>
    </comment>
    <comment ref="AK27" authorId="0" shapeId="0" xr:uid="{00000000-0006-0000-0F00-00001C000000}">
      <text>
        <r>
          <rPr>
            <sz val="9"/>
            <color indexed="81"/>
            <rFont val="ＭＳ Ｐゴシック"/>
            <family val="3"/>
            <charset val="128"/>
          </rPr>
          <t>Ｂとｂの合計が自動的に計算されます。</t>
        </r>
      </text>
    </comment>
    <comment ref="AR27" authorId="0" shapeId="0" xr:uid="{00000000-0006-0000-0F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1209DD7-AB76-4976-B5DD-D1BDE00048E8}">
      <text>
        <r>
          <rPr>
            <sz val="9"/>
            <color indexed="81"/>
            <rFont val="ＭＳ Ｐゴシック"/>
            <family val="3"/>
            <charset val="128"/>
          </rPr>
          <t>前年度（令和４年度）の実績を記入してください。</t>
        </r>
      </text>
    </comment>
    <comment ref="Z28" authorId="0" shapeId="0" xr:uid="{00000000-0006-0000-0F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095D3DF-D507-40D6-A3C4-78BF27760ADE}">
      <text>
        <r>
          <rPr>
            <sz val="9"/>
            <color indexed="81"/>
            <rFont val="ＭＳ Ｐゴシック"/>
            <family val="3"/>
            <charset val="128"/>
          </rPr>
          <t>前年度（令和４年度）の実績を記入してください。</t>
        </r>
      </text>
    </comment>
    <comment ref="Z29" authorId="0" shapeId="0" xr:uid="{00000000-0006-0000-0F00-000021000000}">
      <text>
        <r>
          <rPr>
            <sz val="9"/>
            <color indexed="81"/>
            <rFont val="ＭＳ Ｐゴシック"/>
            <family val="3"/>
            <charset val="128"/>
          </rPr>
          <t>同上</t>
        </r>
      </text>
    </comment>
    <comment ref="F30" authorId="0" shapeId="0" xr:uid="{255341F5-D098-4F02-A08F-A51123964846}">
      <text>
        <r>
          <rPr>
            <sz val="9"/>
            <color indexed="81"/>
            <rFont val="ＭＳ Ｐゴシック"/>
            <family val="3"/>
            <charset val="128"/>
          </rPr>
          <t>前年度（令和４年度）の実績を記入してください。</t>
        </r>
      </text>
    </comment>
    <comment ref="Q30" authorId="0" shapeId="0" xr:uid="{00000000-0006-0000-0F00-000023000000}">
      <text>
        <r>
          <rPr>
            <sz val="9"/>
            <color indexed="81"/>
            <rFont val="ＭＳ Ｐゴシック"/>
            <family val="3"/>
            <charset val="128"/>
          </rPr>
          <t>右側にある3つの委託目的別内訳量から、自動的に計算されます。</t>
        </r>
      </text>
    </comment>
    <comment ref="Z30" authorId="0" shapeId="0" xr:uid="{00000000-0006-0000-0F00-000024000000}">
      <text>
        <r>
          <rPr>
            <sz val="9"/>
            <color indexed="81"/>
            <rFont val="ＭＳ Ｐゴシック"/>
            <family val="3"/>
            <charset val="128"/>
          </rPr>
          <t>同上</t>
        </r>
      </text>
    </comment>
    <comment ref="AK30" authorId="0" shapeId="0" xr:uid="{00000000-0006-0000-0F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19DE8E9-848F-4C38-AD5A-02EA2BE6F12F}">
      <text>
        <r>
          <rPr>
            <sz val="9"/>
            <color indexed="81"/>
            <rFont val="ＭＳ Ｐゴシック"/>
            <family val="3"/>
            <charset val="128"/>
          </rPr>
          <t>前年度（令和４年度）の実績を記入してください。</t>
        </r>
      </text>
    </comment>
    <comment ref="AR31" authorId="0" shapeId="0" xr:uid="{00000000-0006-0000-0F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CCA58D-F720-48ED-BE1F-EFD1F0477140}">
      <text>
        <r>
          <rPr>
            <sz val="9"/>
            <color indexed="81"/>
            <rFont val="ＭＳ Ｐゴシック"/>
            <family val="3"/>
            <charset val="128"/>
          </rPr>
          <t>前年度（令和４年度）の実績を記入してください。</t>
        </r>
      </text>
    </comment>
    <comment ref="F33" authorId="0" shapeId="0" xr:uid="{911EEED4-A15C-4993-AAA2-10701F288DEF}">
      <text>
        <r>
          <rPr>
            <sz val="9"/>
            <color indexed="81"/>
            <rFont val="ＭＳ Ｐゴシック"/>
            <family val="3"/>
            <charset val="128"/>
          </rPr>
          <t>前年度（令和４年度）の実績を記入してください。</t>
        </r>
      </text>
    </comment>
    <comment ref="Q33" authorId="0" shapeId="0" xr:uid="{00000000-0006-0000-0F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000-000001000000}">
      <text>
        <r>
          <rPr>
            <sz val="10"/>
            <color indexed="81"/>
            <rFont val="ＭＳ Ｐゴシック"/>
            <family val="3"/>
            <charset val="128"/>
          </rPr>
          <t>「表紙」シートで選択された○印が自動的に反映されます。</t>
        </r>
      </text>
    </comment>
    <comment ref="AT4" authorId="0" shapeId="0" xr:uid="{00000000-0006-0000-1000-000002000000}">
      <text>
        <r>
          <rPr>
            <sz val="10"/>
            <color indexed="81"/>
            <rFont val="ＭＳ Ｐゴシック"/>
            <family val="3"/>
            <charset val="128"/>
          </rPr>
          <t>「表紙」シートで選択された○印が自動的に反映されます。</t>
        </r>
      </text>
    </comment>
    <comment ref="AE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0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0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0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0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000-00000C000000}">
      <text>
        <r>
          <rPr>
            <sz val="9"/>
            <color indexed="81"/>
            <rFont val="ＭＳ Ｐゴシック"/>
            <family val="3"/>
            <charset val="128"/>
          </rPr>
          <t>同上</t>
        </r>
      </text>
    </comment>
    <comment ref="O18" authorId="0" shapeId="0" xr:uid="{00000000-0006-0000-10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000-00000E000000}">
      <text>
        <r>
          <rPr>
            <sz val="9"/>
            <color indexed="81"/>
            <rFont val="ＭＳ Ｐゴシック"/>
            <family val="3"/>
            <charset val="128"/>
          </rPr>
          <t>⑧、⑨、※3及びｂの合計から自動的に計算されます。</t>
        </r>
      </text>
    </comment>
    <comment ref="AG18" authorId="0" shapeId="0" xr:uid="{00000000-0006-0000-1000-00000F000000}">
      <text>
        <r>
          <rPr>
            <sz val="9"/>
            <color indexed="81"/>
            <rFont val="ＭＳ Ｐゴシック"/>
            <family val="3"/>
            <charset val="128"/>
          </rPr>
          <t>右にあるｂ-1およびｂ-2から、自動的に計算されます。</t>
        </r>
      </text>
    </comment>
    <comment ref="AN18" authorId="0" shapeId="0" xr:uid="{00000000-0006-0000-1000-000010000000}">
      <text>
        <r>
          <rPr>
            <sz val="9"/>
            <color indexed="81"/>
            <rFont val="ＭＳ Ｐゴシック"/>
            <family val="3"/>
            <charset val="128"/>
          </rPr>
          <t>右側にある3つの委託目的別内訳量から、自動的に計算されます。</t>
        </r>
      </text>
    </comment>
    <comment ref="AT18" authorId="0" shapeId="0" xr:uid="{00000000-0006-0000-1000-000011000000}">
      <text>
        <r>
          <rPr>
            <sz val="9"/>
            <color indexed="81"/>
            <rFont val="ＭＳ Ｐゴシック"/>
            <family val="3"/>
            <charset val="128"/>
          </rPr>
          <t>同上</t>
        </r>
      </text>
    </comment>
    <comment ref="O21" authorId="0" shapeId="0" xr:uid="{00000000-0006-0000-10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0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F8BD533-58CE-4D1B-8D9E-D799B0238F8B}">
      <text>
        <r>
          <rPr>
            <sz val="9"/>
            <color indexed="81"/>
            <rFont val="ＭＳ Ｐゴシック"/>
            <family val="3"/>
            <charset val="128"/>
          </rPr>
          <t>前年度（令和４年度）の実績を記入してください。</t>
        </r>
      </text>
    </comment>
    <comment ref="O24" authorId="0" shapeId="0" xr:uid="{00000000-0006-0000-10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0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3CAAA29-EA17-40D8-A834-2EF6514FC59C}">
      <text>
        <r>
          <rPr>
            <sz val="9"/>
            <color indexed="81"/>
            <rFont val="ＭＳ Ｐゴシック"/>
            <family val="3"/>
            <charset val="128"/>
          </rPr>
          <t>前年度（令和４年度）の実績を記入してください。</t>
        </r>
      </text>
    </comment>
    <comment ref="F26" authorId="0" shapeId="0" xr:uid="{7F24932E-DB98-4386-80B0-497C034B7452}">
      <text>
        <r>
          <rPr>
            <sz val="9"/>
            <color indexed="81"/>
            <rFont val="ＭＳ Ｐゴシック"/>
            <family val="3"/>
            <charset val="128"/>
          </rPr>
          <t>前年度（令和４年度）の実績を記入してください。</t>
        </r>
      </text>
    </comment>
    <comment ref="F27" authorId="0" shapeId="0" xr:uid="{9B74242A-5FC4-4DD8-AF17-985FBB7B32CE}">
      <text>
        <r>
          <rPr>
            <sz val="9"/>
            <color indexed="81"/>
            <rFont val="ＭＳ Ｐゴシック"/>
            <family val="3"/>
            <charset val="128"/>
          </rPr>
          <t>前年度（令和４年度）の実績を記入してください。</t>
        </r>
      </text>
    </comment>
    <comment ref="O27" authorId="0" shapeId="0" xr:uid="{00000000-0006-0000-1000-00001B000000}">
      <text>
        <r>
          <rPr>
            <sz val="9"/>
            <color indexed="81"/>
            <rFont val="ＭＳ Ｐゴシック"/>
            <family val="3"/>
            <charset val="128"/>
          </rPr>
          <t>下にあるＢ-1およびＢ-2から、自動的に計算されます。</t>
        </r>
      </text>
    </comment>
    <comment ref="AK27" authorId="0" shapeId="0" xr:uid="{00000000-0006-0000-1000-00001C000000}">
      <text>
        <r>
          <rPr>
            <sz val="9"/>
            <color indexed="81"/>
            <rFont val="ＭＳ Ｐゴシック"/>
            <family val="3"/>
            <charset val="128"/>
          </rPr>
          <t>Ｂとｂの合計が自動的に計算されます。</t>
        </r>
      </text>
    </comment>
    <comment ref="AR27" authorId="0" shapeId="0" xr:uid="{00000000-0006-0000-10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120C4582-C250-4FA3-AB44-4A24D4B250DC}">
      <text>
        <r>
          <rPr>
            <sz val="9"/>
            <color indexed="81"/>
            <rFont val="ＭＳ Ｐゴシック"/>
            <family val="3"/>
            <charset val="128"/>
          </rPr>
          <t>前年度（令和４年度）の実績を記入してください。</t>
        </r>
      </text>
    </comment>
    <comment ref="Z28" authorId="0" shapeId="0" xr:uid="{00000000-0006-0000-10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04D7868-0C48-4C92-9D22-D6845AFA6E11}">
      <text>
        <r>
          <rPr>
            <sz val="9"/>
            <color indexed="81"/>
            <rFont val="ＭＳ Ｐゴシック"/>
            <family val="3"/>
            <charset val="128"/>
          </rPr>
          <t>前年度（令和４年度）の実績を記入してください。</t>
        </r>
      </text>
    </comment>
    <comment ref="Z29" authorId="0" shapeId="0" xr:uid="{00000000-0006-0000-1000-000021000000}">
      <text>
        <r>
          <rPr>
            <sz val="9"/>
            <color indexed="81"/>
            <rFont val="ＭＳ Ｐゴシック"/>
            <family val="3"/>
            <charset val="128"/>
          </rPr>
          <t>同上</t>
        </r>
      </text>
    </comment>
    <comment ref="F30" authorId="0" shapeId="0" xr:uid="{D5CDFB90-B29C-4182-A586-9AA2FA531E27}">
      <text>
        <r>
          <rPr>
            <sz val="9"/>
            <color indexed="81"/>
            <rFont val="ＭＳ Ｐゴシック"/>
            <family val="3"/>
            <charset val="128"/>
          </rPr>
          <t>前年度（令和４年度）の実績を記入してください。</t>
        </r>
      </text>
    </comment>
    <comment ref="Q30" authorId="0" shapeId="0" xr:uid="{00000000-0006-0000-1000-000023000000}">
      <text>
        <r>
          <rPr>
            <sz val="9"/>
            <color indexed="81"/>
            <rFont val="ＭＳ Ｐゴシック"/>
            <family val="3"/>
            <charset val="128"/>
          </rPr>
          <t>右側にある3つの委託目的別内訳量から、自動的に計算されます。</t>
        </r>
      </text>
    </comment>
    <comment ref="Z30" authorId="0" shapeId="0" xr:uid="{00000000-0006-0000-1000-000024000000}">
      <text>
        <r>
          <rPr>
            <sz val="9"/>
            <color indexed="81"/>
            <rFont val="ＭＳ Ｐゴシック"/>
            <family val="3"/>
            <charset val="128"/>
          </rPr>
          <t>同上</t>
        </r>
      </text>
    </comment>
    <comment ref="AK30" authorId="0" shapeId="0" xr:uid="{00000000-0006-0000-10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2D536A0-E072-4BB9-BA23-C13E5ECF1577}">
      <text>
        <r>
          <rPr>
            <sz val="9"/>
            <color indexed="81"/>
            <rFont val="ＭＳ Ｐゴシック"/>
            <family val="3"/>
            <charset val="128"/>
          </rPr>
          <t>前年度（令和４年度）の実績を記入してください。</t>
        </r>
      </text>
    </comment>
    <comment ref="AR31" authorId="0" shapeId="0" xr:uid="{00000000-0006-0000-10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4162F85-AEBC-423B-9B9E-9604C88C0C13}">
      <text>
        <r>
          <rPr>
            <sz val="9"/>
            <color indexed="81"/>
            <rFont val="ＭＳ Ｐゴシック"/>
            <family val="3"/>
            <charset val="128"/>
          </rPr>
          <t>前年度（令和４年度）の実績を記入してください。</t>
        </r>
      </text>
    </comment>
    <comment ref="F33" authorId="0" shapeId="0" xr:uid="{510F0615-A8E0-4851-AA10-B40D81A13B73}">
      <text>
        <r>
          <rPr>
            <sz val="9"/>
            <color indexed="81"/>
            <rFont val="ＭＳ Ｐゴシック"/>
            <family val="3"/>
            <charset val="128"/>
          </rPr>
          <t>前年度（令和４年度）の実績を記入してください。</t>
        </r>
      </text>
    </comment>
    <comment ref="Q33" authorId="0" shapeId="0" xr:uid="{00000000-0006-0000-10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100-000001000000}">
      <text>
        <r>
          <rPr>
            <sz val="10"/>
            <color indexed="81"/>
            <rFont val="ＭＳ Ｐゴシック"/>
            <family val="3"/>
            <charset val="128"/>
          </rPr>
          <t>「表紙」シートで選択された○印が自動的に反映されます。</t>
        </r>
      </text>
    </comment>
    <comment ref="AT4" authorId="0" shapeId="0" xr:uid="{00000000-0006-0000-1100-000002000000}">
      <text>
        <r>
          <rPr>
            <sz val="10"/>
            <color indexed="81"/>
            <rFont val="ＭＳ Ｐゴシック"/>
            <family val="3"/>
            <charset val="128"/>
          </rPr>
          <t>「表紙」シートで選択された○印が自動的に反映されます。</t>
        </r>
      </text>
    </comment>
    <comment ref="AE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100-00000C000000}">
      <text>
        <r>
          <rPr>
            <sz val="9"/>
            <color indexed="81"/>
            <rFont val="ＭＳ Ｐゴシック"/>
            <family val="3"/>
            <charset val="128"/>
          </rPr>
          <t>同上</t>
        </r>
      </text>
    </comment>
    <comment ref="O18" authorId="0" shapeId="0" xr:uid="{00000000-0006-0000-1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100-00000E000000}">
      <text>
        <r>
          <rPr>
            <sz val="9"/>
            <color indexed="81"/>
            <rFont val="ＭＳ Ｐゴシック"/>
            <family val="3"/>
            <charset val="128"/>
          </rPr>
          <t>⑧、⑨、※3及びｂの合計から自動的に計算されます。</t>
        </r>
      </text>
    </comment>
    <comment ref="AG18" authorId="0" shapeId="0" xr:uid="{00000000-0006-0000-1100-00000F000000}">
      <text>
        <r>
          <rPr>
            <sz val="9"/>
            <color indexed="81"/>
            <rFont val="ＭＳ Ｐゴシック"/>
            <family val="3"/>
            <charset val="128"/>
          </rPr>
          <t>右にあるｂ-1およびｂ-2から、自動的に計算されます。</t>
        </r>
      </text>
    </comment>
    <comment ref="AN18" authorId="0" shapeId="0" xr:uid="{00000000-0006-0000-1100-000010000000}">
      <text>
        <r>
          <rPr>
            <sz val="9"/>
            <color indexed="81"/>
            <rFont val="ＭＳ Ｐゴシック"/>
            <family val="3"/>
            <charset val="128"/>
          </rPr>
          <t>右側にある3つの委託目的別内訳量から、自動的に計算されます。</t>
        </r>
      </text>
    </comment>
    <comment ref="AT18" authorId="0" shapeId="0" xr:uid="{00000000-0006-0000-1100-000011000000}">
      <text>
        <r>
          <rPr>
            <sz val="9"/>
            <color indexed="81"/>
            <rFont val="ＭＳ Ｐゴシック"/>
            <family val="3"/>
            <charset val="128"/>
          </rPr>
          <t>同上</t>
        </r>
      </text>
    </comment>
    <comment ref="O21" authorId="0" shapeId="0" xr:uid="{00000000-0006-0000-1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8B319B9-A4CB-4654-AA99-A76945C7B10F}">
      <text>
        <r>
          <rPr>
            <sz val="9"/>
            <color indexed="81"/>
            <rFont val="ＭＳ Ｐゴシック"/>
            <family val="3"/>
            <charset val="128"/>
          </rPr>
          <t>前年度（令和４年度）の実績を記入してください。</t>
        </r>
      </text>
    </comment>
    <comment ref="O24" authorId="0" shapeId="0" xr:uid="{00000000-0006-0000-1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482FA3-AD99-473D-ADF5-7FEAB9B34FC2}">
      <text>
        <r>
          <rPr>
            <sz val="9"/>
            <color indexed="81"/>
            <rFont val="ＭＳ Ｐゴシック"/>
            <family val="3"/>
            <charset val="128"/>
          </rPr>
          <t>前年度（令和４年度）の実績を記入してください。</t>
        </r>
      </text>
    </comment>
    <comment ref="F26" authorId="0" shapeId="0" xr:uid="{87C50AFA-1287-41A1-85BF-BFE188DA70D9}">
      <text>
        <r>
          <rPr>
            <sz val="9"/>
            <color indexed="81"/>
            <rFont val="ＭＳ Ｐゴシック"/>
            <family val="3"/>
            <charset val="128"/>
          </rPr>
          <t>前年度（令和４年度）の実績を記入してください。</t>
        </r>
      </text>
    </comment>
    <comment ref="F27" authorId="0" shapeId="0" xr:uid="{6821F908-F2AA-4BD4-A44A-D5AD94FEFFB9}">
      <text>
        <r>
          <rPr>
            <sz val="9"/>
            <color indexed="81"/>
            <rFont val="ＭＳ Ｐゴシック"/>
            <family val="3"/>
            <charset val="128"/>
          </rPr>
          <t>前年度（令和４年度）の実績を記入してください。</t>
        </r>
      </text>
    </comment>
    <comment ref="O27" authorId="0" shapeId="0" xr:uid="{00000000-0006-0000-1100-00001B000000}">
      <text>
        <r>
          <rPr>
            <sz val="9"/>
            <color indexed="81"/>
            <rFont val="ＭＳ Ｐゴシック"/>
            <family val="3"/>
            <charset val="128"/>
          </rPr>
          <t>下にあるＢ-1およびＢ-2から、自動的に計算されます。</t>
        </r>
      </text>
    </comment>
    <comment ref="AK27" authorId="0" shapeId="0" xr:uid="{00000000-0006-0000-1100-00001C000000}">
      <text>
        <r>
          <rPr>
            <sz val="9"/>
            <color indexed="81"/>
            <rFont val="ＭＳ Ｐゴシック"/>
            <family val="3"/>
            <charset val="128"/>
          </rPr>
          <t>Ｂとｂの合計が自動的に計算されます。</t>
        </r>
      </text>
    </comment>
    <comment ref="AR27" authorId="0" shapeId="0" xr:uid="{00000000-0006-0000-1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E9AEA47-0539-4358-817C-5463C6ED50CA}">
      <text>
        <r>
          <rPr>
            <sz val="9"/>
            <color indexed="81"/>
            <rFont val="ＭＳ Ｐゴシック"/>
            <family val="3"/>
            <charset val="128"/>
          </rPr>
          <t>前年度（令和４年度）の実績を記入してください。</t>
        </r>
      </text>
    </comment>
    <comment ref="Z28" authorId="0" shapeId="0" xr:uid="{00000000-0006-0000-1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B124A87-B52F-476A-A303-04D70A49E978}">
      <text>
        <r>
          <rPr>
            <sz val="9"/>
            <color indexed="81"/>
            <rFont val="ＭＳ Ｐゴシック"/>
            <family val="3"/>
            <charset val="128"/>
          </rPr>
          <t>前年度（令和４年度）の実績を記入してください。</t>
        </r>
      </text>
    </comment>
    <comment ref="Z29" authorId="0" shapeId="0" xr:uid="{00000000-0006-0000-1100-000021000000}">
      <text>
        <r>
          <rPr>
            <sz val="9"/>
            <color indexed="81"/>
            <rFont val="ＭＳ Ｐゴシック"/>
            <family val="3"/>
            <charset val="128"/>
          </rPr>
          <t>同上</t>
        </r>
      </text>
    </comment>
    <comment ref="F30" authorId="0" shapeId="0" xr:uid="{F017BB15-88B1-4C6B-8F67-2E1EAC1F5797}">
      <text>
        <r>
          <rPr>
            <sz val="9"/>
            <color indexed="81"/>
            <rFont val="ＭＳ Ｐゴシック"/>
            <family val="3"/>
            <charset val="128"/>
          </rPr>
          <t>前年度（令和４年度）の実績を記入してください。</t>
        </r>
      </text>
    </comment>
    <comment ref="Q30" authorId="0" shapeId="0" xr:uid="{00000000-0006-0000-1100-000023000000}">
      <text>
        <r>
          <rPr>
            <sz val="9"/>
            <color indexed="81"/>
            <rFont val="ＭＳ Ｐゴシック"/>
            <family val="3"/>
            <charset val="128"/>
          </rPr>
          <t>右側にある3つの委託目的別内訳量から、自動的に計算されます。</t>
        </r>
      </text>
    </comment>
    <comment ref="Z30" authorId="0" shapeId="0" xr:uid="{00000000-0006-0000-1100-000024000000}">
      <text>
        <r>
          <rPr>
            <sz val="9"/>
            <color indexed="81"/>
            <rFont val="ＭＳ Ｐゴシック"/>
            <family val="3"/>
            <charset val="128"/>
          </rPr>
          <t>同上</t>
        </r>
      </text>
    </comment>
    <comment ref="AK30" authorId="0" shapeId="0" xr:uid="{00000000-0006-0000-1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2B8F78F-AF1E-4B4A-8722-BFC7ACBB1FB8}">
      <text>
        <r>
          <rPr>
            <sz val="9"/>
            <color indexed="81"/>
            <rFont val="ＭＳ Ｐゴシック"/>
            <family val="3"/>
            <charset val="128"/>
          </rPr>
          <t>前年度（令和４年度）の実績を記入してください。</t>
        </r>
      </text>
    </comment>
    <comment ref="AR31" authorId="0" shapeId="0" xr:uid="{00000000-0006-0000-1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6CB8AA8-83A3-4375-89DB-451F4B2431F8}">
      <text>
        <r>
          <rPr>
            <sz val="9"/>
            <color indexed="81"/>
            <rFont val="ＭＳ Ｐゴシック"/>
            <family val="3"/>
            <charset val="128"/>
          </rPr>
          <t>前年度（令和４年度）の実績を記入してください。</t>
        </r>
      </text>
    </comment>
    <comment ref="F33" authorId="0" shapeId="0" xr:uid="{F7C61884-6565-4E4B-B44E-A9AD1921533D}">
      <text>
        <r>
          <rPr>
            <sz val="9"/>
            <color indexed="81"/>
            <rFont val="ＭＳ Ｐゴシック"/>
            <family val="3"/>
            <charset val="128"/>
          </rPr>
          <t>前年度（令和４年度）の実績を記入してください。</t>
        </r>
      </text>
    </comment>
    <comment ref="Q33" authorId="0" shapeId="0" xr:uid="{00000000-0006-0000-1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200-000001000000}">
      <text>
        <r>
          <rPr>
            <sz val="10"/>
            <color indexed="81"/>
            <rFont val="ＭＳ Ｐゴシック"/>
            <family val="3"/>
            <charset val="128"/>
          </rPr>
          <t>「表紙」シートで選択された○印が自動的に反映されます。</t>
        </r>
      </text>
    </comment>
    <comment ref="AT4" authorId="0" shapeId="0" xr:uid="{00000000-0006-0000-1200-000002000000}">
      <text>
        <r>
          <rPr>
            <sz val="10"/>
            <color indexed="81"/>
            <rFont val="ＭＳ Ｐゴシック"/>
            <family val="3"/>
            <charset val="128"/>
          </rPr>
          <t>「表紙」シートで選択された○印が自動的に反映されます。</t>
        </r>
      </text>
    </comment>
    <comment ref="AE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200-00000C000000}">
      <text>
        <r>
          <rPr>
            <sz val="9"/>
            <color indexed="81"/>
            <rFont val="ＭＳ Ｐゴシック"/>
            <family val="3"/>
            <charset val="128"/>
          </rPr>
          <t>同上</t>
        </r>
      </text>
    </comment>
    <comment ref="O18" authorId="0" shapeId="0" xr:uid="{00000000-0006-0000-1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200-00000E000000}">
      <text>
        <r>
          <rPr>
            <sz val="9"/>
            <color indexed="81"/>
            <rFont val="ＭＳ Ｐゴシック"/>
            <family val="3"/>
            <charset val="128"/>
          </rPr>
          <t>⑧、⑨、※3及びｂの合計から自動的に計算されます。</t>
        </r>
      </text>
    </comment>
    <comment ref="AG18" authorId="0" shapeId="0" xr:uid="{00000000-0006-0000-1200-00000F000000}">
      <text>
        <r>
          <rPr>
            <sz val="9"/>
            <color indexed="81"/>
            <rFont val="ＭＳ Ｐゴシック"/>
            <family val="3"/>
            <charset val="128"/>
          </rPr>
          <t>右にあるｂ-1およびｂ-2から、自動的に計算されます。</t>
        </r>
      </text>
    </comment>
    <comment ref="AN18" authorId="0" shapeId="0" xr:uid="{00000000-0006-0000-1200-000010000000}">
      <text>
        <r>
          <rPr>
            <sz val="9"/>
            <color indexed="81"/>
            <rFont val="ＭＳ Ｐゴシック"/>
            <family val="3"/>
            <charset val="128"/>
          </rPr>
          <t>右側にある3つの委託目的別内訳量から、自動的に計算されます。</t>
        </r>
      </text>
    </comment>
    <comment ref="AT18" authorId="0" shapeId="0" xr:uid="{00000000-0006-0000-1200-000011000000}">
      <text>
        <r>
          <rPr>
            <sz val="9"/>
            <color indexed="81"/>
            <rFont val="ＭＳ Ｐゴシック"/>
            <family val="3"/>
            <charset val="128"/>
          </rPr>
          <t>同上</t>
        </r>
      </text>
    </comment>
    <comment ref="O21" authorId="0" shapeId="0" xr:uid="{00000000-0006-0000-1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5AC35ED-D743-4DAE-B122-BDFF16D5D80E}">
      <text>
        <r>
          <rPr>
            <sz val="9"/>
            <color indexed="81"/>
            <rFont val="ＭＳ Ｐゴシック"/>
            <family val="3"/>
            <charset val="128"/>
          </rPr>
          <t>前年度（令和４年度）の実績を記入してください。</t>
        </r>
      </text>
    </comment>
    <comment ref="O24" authorId="0" shapeId="0" xr:uid="{00000000-0006-0000-1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98AE345-C91A-4E13-B51D-9C7EA3F46773}">
      <text>
        <r>
          <rPr>
            <sz val="9"/>
            <color indexed="81"/>
            <rFont val="ＭＳ Ｐゴシック"/>
            <family val="3"/>
            <charset val="128"/>
          </rPr>
          <t>前年度（令和４年度）の実績を記入してください。</t>
        </r>
      </text>
    </comment>
    <comment ref="F26" authorId="0" shapeId="0" xr:uid="{BC6AA5B4-14D2-4B28-9FA6-A24D23F31665}">
      <text>
        <r>
          <rPr>
            <sz val="9"/>
            <color indexed="81"/>
            <rFont val="ＭＳ Ｐゴシック"/>
            <family val="3"/>
            <charset val="128"/>
          </rPr>
          <t>前年度（令和４年度）の実績を記入してください。</t>
        </r>
      </text>
    </comment>
    <comment ref="F27" authorId="0" shapeId="0" xr:uid="{C0A0CA43-46E2-454E-B416-80D5C38DBC2E}">
      <text>
        <r>
          <rPr>
            <sz val="9"/>
            <color indexed="81"/>
            <rFont val="ＭＳ Ｐゴシック"/>
            <family val="3"/>
            <charset val="128"/>
          </rPr>
          <t>前年度（令和４年度）の実績を記入してください。</t>
        </r>
      </text>
    </comment>
    <comment ref="O27" authorId="0" shapeId="0" xr:uid="{00000000-0006-0000-1200-00001B000000}">
      <text>
        <r>
          <rPr>
            <sz val="9"/>
            <color indexed="81"/>
            <rFont val="ＭＳ Ｐゴシック"/>
            <family val="3"/>
            <charset val="128"/>
          </rPr>
          <t>下にあるＢ-1およびＢ-2から、自動的に計算されます。</t>
        </r>
      </text>
    </comment>
    <comment ref="AK27" authorId="0" shapeId="0" xr:uid="{00000000-0006-0000-1200-00001C000000}">
      <text>
        <r>
          <rPr>
            <sz val="9"/>
            <color indexed="81"/>
            <rFont val="ＭＳ Ｐゴシック"/>
            <family val="3"/>
            <charset val="128"/>
          </rPr>
          <t>Ｂとｂの合計が自動的に計算されます。</t>
        </r>
      </text>
    </comment>
    <comment ref="AR27" authorId="0" shapeId="0" xr:uid="{00000000-0006-0000-1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27FF269-BFC3-4834-888F-BD654EA538AA}">
      <text>
        <r>
          <rPr>
            <sz val="9"/>
            <color indexed="81"/>
            <rFont val="ＭＳ Ｐゴシック"/>
            <family val="3"/>
            <charset val="128"/>
          </rPr>
          <t>前年度（令和４年度）の実績を記入してください。</t>
        </r>
      </text>
    </comment>
    <comment ref="Z28" authorId="0" shapeId="0" xr:uid="{00000000-0006-0000-1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778C2B9-200C-44D9-A102-4D3C11674133}">
      <text>
        <r>
          <rPr>
            <sz val="9"/>
            <color indexed="81"/>
            <rFont val="ＭＳ Ｐゴシック"/>
            <family val="3"/>
            <charset val="128"/>
          </rPr>
          <t>前年度（令和４年度）の実績を記入してください。</t>
        </r>
      </text>
    </comment>
    <comment ref="Z29" authorId="0" shapeId="0" xr:uid="{00000000-0006-0000-1200-000021000000}">
      <text>
        <r>
          <rPr>
            <sz val="9"/>
            <color indexed="81"/>
            <rFont val="ＭＳ Ｐゴシック"/>
            <family val="3"/>
            <charset val="128"/>
          </rPr>
          <t>同上</t>
        </r>
      </text>
    </comment>
    <comment ref="F30" authorId="0" shapeId="0" xr:uid="{BAE108E4-7B2E-4D7C-913C-6D2EB058E644}">
      <text>
        <r>
          <rPr>
            <sz val="9"/>
            <color indexed="81"/>
            <rFont val="ＭＳ Ｐゴシック"/>
            <family val="3"/>
            <charset val="128"/>
          </rPr>
          <t>前年度（令和４年度）の実績を記入してください。</t>
        </r>
      </text>
    </comment>
    <comment ref="Q30" authorId="0" shapeId="0" xr:uid="{00000000-0006-0000-1200-000023000000}">
      <text>
        <r>
          <rPr>
            <sz val="9"/>
            <color indexed="81"/>
            <rFont val="ＭＳ Ｐゴシック"/>
            <family val="3"/>
            <charset val="128"/>
          </rPr>
          <t>右側にある3つの委託目的別内訳量から、自動的に計算されます。</t>
        </r>
      </text>
    </comment>
    <comment ref="Z30" authorId="0" shapeId="0" xr:uid="{00000000-0006-0000-1200-000024000000}">
      <text>
        <r>
          <rPr>
            <sz val="9"/>
            <color indexed="81"/>
            <rFont val="ＭＳ Ｐゴシック"/>
            <family val="3"/>
            <charset val="128"/>
          </rPr>
          <t>同上</t>
        </r>
      </text>
    </comment>
    <comment ref="AK30" authorId="0" shapeId="0" xr:uid="{00000000-0006-0000-1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F285140-F0B3-4B68-8DFF-35BBCE244748}">
      <text>
        <r>
          <rPr>
            <sz val="9"/>
            <color indexed="81"/>
            <rFont val="ＭＳ Ｐゴシック"/>
            <family val="3"/>
            <charset val="128"/>
          </rPr>
          <t>前年度（令和４年度）の実績を記入してください。</t>
        </r>
      </text>
    </comment>
    <comment ref="AR31" authorId="0" shapeId="0" xr:uid="{00000000-0006-0000-1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A99C1D7F-7986-4309-B740-0E72584CA1D9}">
      <text>
        <r>
          <rPr>
            <sz val="9"/>
            <color indexed="81"/>
            <rFont val="ＭＳ Ｐゴシック"/>
            <family val="3"/>
            <charset val="128"/>
          </rPr>
          <t>前年度（令和４年度）の実績を記入してください。</t>
        </r>
      </text>
    </comment>
    <comment ref="F33" authorId="0" shapeId="0" xr:uid="{B22B7678-F33B-4969-9066-F76A896D7813}">
      <text>
        <r>
          <rPr>
            <sz val="9"/>
            <color indexed="81"/>
            <rFont val="ＭＳ Ｐゴシック"/>
            <family val="3"/>
            <charset val="128"/>
          </rPr>
          <t>前年度（令和４年度）の実績を記入してください。</t>
        </r>
      </text>
    </comment>
    <comment ref="Q33" authorId="0" shapeId="0" xr:uid="{00000000-0006-0000-1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100-000001000000}">
      <text>
        <r>
          <rPr>
            <sz val="10"/>
            <color indexed="81"/>
            <rFont val="ＭＳ Ｐゴシック"/>
            <family val="3"/>
            <charset val="128"/>
          </rPr>
          <t>「表紙」シートで選択された○印が自動的に反映されます。</t>
        </r>
      </text>
    </comment>
    <comment ref="AT4" authorId="0" shapeId="0" xr:uid="{00000000-0006-0000-0100-000002000000}">
      <text>
        <r>
          <rPr>
            <sz val="10"/>
            <color indexed="81"/>
            <rFont val="ＭＳ Ｐゴシック"/>
            <family val="3"/>
            <charset val="128"/>
          </rPr>
          <t>「表紙」シートで選択された○印が自動的に反映されます。</t>
        </r>
      </text>
    </comment>
    <comment ref="AE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100-00000C000000}">
      <text>
        <r>
          <rPr>
            <sz val="9"/>
            <color indexed="81"/>
            <rFont val="ＭＳ Ｐゴシック"/>
            <family val="3"/>
            <charset val="128"/>
          </rPr>
          <t>同上</t>
        </r>
      </text>
    </comment>
    <comment ref="O18" authorId="0" shapeId="0" xr:uid="{00000000-0006-0000-0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100-00000E000000}">
      <text>
        <r>
          <rPr>
            <sz val="9"/>
            <color indexed="81"/>
            <rFont val="ＭＳ Ｐゴシック"/>
            <family val="3"/>
            <charset val="128"/>
          </rPr>
          <t>⑧、⑨、※3及びｂの合計から自動的に計算されます。</t>
        </r>
      </text>
    </comment>
    <comment ref="AG18" authorId="0" shapeId="0" xr:uid="{00000000-0006-0000-0100-00000F000000}">
      <text>
        <r>
          <rPr>
            <sz val="9"/>
            <color indexed="81"/>
            <rFont val="ＭＳ Ｐゴシック"/>
            <family val="3"/>
            <charset val="128"/>
          </rPr>
          <t>右にあるｂ-1およびｂ-2から、自動的に計算されます。</t>
        </r>
      </text>
    </comment>
    <comment ref="AN18" authorId="0" shapeId="0" xr:uid="{00000000-0006-0000-0100-000010000000}">
      <text>
        <r>
          <rPr>
            <sz val="9"/>
            <color indexed="81"/>
            <rFont val="ＭＳ Ｐゴシック"/>
            <family val="3"/>
            <charset val="128"/>
          </rPr>
          <t>右側にある3つの委託目的別内訳量から、自動的に計算されます。</t>
        </r>
      </text>
    </comment>
    <comment ref="AT18" authorId="0" shapeId="0" xr:uid="{00000000-0006-0000-0100-000011000000}">
      <text>
        <r>
          <rPr>
            <sz val="9"/>
            <color indexed="81"/>
            <rFont val="ＭＳ Ｐゴシック"/>
            <family val="3"/>
            <charset val="128"/>
          </rPr>
          <t>同上</t>
        </r>
      </text>
    </comment>
    <comment ref="O21" authorId="0" shapeId="0" xr:uid="{00000000-0006-0000-0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0000000-0006-0000-0100-000015000000}">
      <text>
        <r>
          <rPr>
            <sz val="9"/>
            <color indexed="81"/>
            <rFont val="ＭＳ Ｐゴシック"/>
            <family val="3"/>
            <charset val="128"/>
          </rPr>
          <t>前年度（令和４年度）の実績を記入してください。</t>
        </r>
      </text>
    </comment>
    <comment ref="O24" authorId="0" shapeId="0" xr:uid="{00000000-0006-0000-0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000000-0006-0000-0100-000018000000}">
      <text>
        <r>
          <rPr>
            <sz val="9"/>
            <color indexed="81"/>
            <rFont val="ＭＳ Ｐゴシック"/>
            <family val="3"/>
            <charset val="128"/>
          </rPr>
          <t>前年度（令和４年度）の実績を記入してください。</t>
        </r>
      </text>
    </comment>
    <comment ref="F26" authorId="0" shapeId="0" xr:uid="{C99CB9B0-A9D1-402B-AC78-BE877184A9CC}">
      <text>
        <r>
          <rPr>
            <sz val="9"/>
            <color indexed="81"/>
            <rFont val="ＭＳ Ｐゴシック"/>
            <family val="3"/>
            <charset val="128"/>
          </rPr>
          <t>前年度（令和４年度）の実績を記入してください。</t>
        </r>
      </text>
    </comment>
    <comment ref="F27" authorId="0" shapeId="0" xr:uid="{A35485BF-F243-4576-B73F-C6B867282772}">
      <text>
        <r>
          <rPr>
            <sz val="9"/>
            <color indexed="81"/>
            <rFont val="ＭＳ Ｐゴシック"/>
            <family val="3"/>
            <charset val="128"/>
          </rPr>
          <t>前年度（令和４年度）の実績を記入してください。</t>
        </r>
      </text>
    </comment>
    <comment ref="O27" authorId="0" shapeId="0" xr:uid="{00000000-0006-0000-0100-00001B000000}">
      <text>
        <r>
          <rPr>
            <sz val="9"/>
            <color indexed="81"/>
            <rFont val="ＭＳ Ｐゴシック"/>
            <family val="3"/>
            <charset val="128"/>
          </rPr>
          <t>下にあるＢ-1およびＢ-2から、自動的に計算されます。</t>
        </r>
      </text>
    </comment>
    <comment ref="AK27" authorId="0" shapeId="0" xr:uid="{00000000-0006-0000-0100-00001C000000}">
      <text>
        <r>
          <rPr>
            <sz val="9"/>
            <color indexed="81"/>
            <rFont val="ＭＳ Ｐゴシック"/>
            <family val="3"/>
            <charset val="128"/>
          </rPr>
          <t>Ｂとｂの合計が自動的に計算されます。</t>
        </r>
      </text>
    </comment>
    <comment ref="AR27" authorId="0" shapeId="0" xr:uid="{00000000-0006-0000-0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F8B3325-1E99-491A-91CB-6DEFDD8BF8F2}">
      <text>
        <r>
          <rPr>
            <sz val="9"/>
            <color indexed="81"/>
            <rFont val="ＭＳ Ｐゴシック"/>
            <family val="3"/>
            <charset val="128"/>
          </rPr>
          <t>前年度（令和４年度）の実績を記入してください。</t>
        </r>
      </text>
    </comment>
    <comment ref="Z28" authorId="0" shapeId="0" xr:uid="{00000000-0006-0000-0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5AFF91D-F1D7-4EA7-9014-5D0757DFF4C4}">
      <text>
        <r>
          <rPr>
            <sz val="9"/>
            <color indexed="81"/>
            <rFont val="ＭＳ Ｐゴシック"/>
            <family val="3"/>
            <charset val="128"/>
          </rPr>
          <t>前年度（令和４年度）の実績を記入してください。</t>
        </r>
      </text>
    </comment>
    <comment ref="Z29" authorId="0" shapeId="0" xr:uid="{00000000-0006-0000-0100-000021000000}">
      <text>
        <r>
          <rPr>
            <sz val="9"/>
            <color indexed="81"/>
            <rFont val="ＭＳ Ｐゴシック"/>
            <family val="3"/>
            <charset val="128"/>
          </rPr>
          <t>同上</t>
        </r>
      </text>
    </comment>
    <comment ref="F30" authorId="0" shapeId="0" xr:uid="{22C27609-517A-45EA-A373-25CA2EC11B38}">
      <text>
        <r>
          <rPr>
            <sz val="9"/>
            <color indexed="81"/>
            <rFont val="ＭＳ Ｐゴシック"/>
            <family val="3"/>
            <charset val="128"/>
          </rPr>
          <t>前年度（令和４年度）の実績を記入してください。</t>
        </r>
      </text>
    </comment>
    <comment ref="Q30" authorId="0" shapeId="0" xr:uid="{00000000-0006-0000-0100-000023000000}">
      <text>
        <r>
          <rPr>
            <sz val="9"/>
            <color indexed="81"/>
            <rFont val="ＭＳ Ｐゴシック"/>
            <family val="3"/>
            <charset val="128"/>
          </rPr>
          <t>右側にある3つの委託目的別内訳量から、自動的に計算されます。</t>
        </r>
      </text>
    </comment>
    <comment ref="Z30" authorId="0" shapeId="0" xr:uid="{00000000-0006-0000-0100-000024000000}">
      <text>
        <r>
          <rPr>
            <sz val="9"/>
            <color indexed="81"/>
            <rFont val="ＭＳ Ｐゴシック"/>
            <family val="3"/>
            <charset val="128"/>
          </rPr>
          <t>同上</t>
        </r>
      </text>
    </comment>
    <comment ref="AK30" authorId="0" shapeId="0" xr:uid="{00000000-0006-0000-0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A5FAB65D-0555-42F9-B4F9-3AD269DAD4D7}">
      <text>
        <r>
          <rPr>
            <sz val="9"/>
            <color indexed="81"/>
            <rFont val="ＭＳ Ｐゴシック"/>
            <family val="3"/>
            <charset val="128"/>
          </rPr>
          <t>前年度（令和４年度）の実績を記入してください。</t>
        </r>
      </text>
    </comment>
    <comment ref="AR31" authorId="0" shapeId="0" xr:uid="{00000000-0006-0000-0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D8DA22A6-0A23-4716-9F75-088DC66A9DF7}">
      <text>
        <r>
          <rPr>
            <sz val="9"/>
            <color indexed="81"/>
            <rFont val="ＭＳ Ｐゴシック"/>
            <family val="3"/>
            <charset val="128"/>
          </rPr>
          <t>前年度（令和４年度）の実績を記入してください。</t>
        </r>
      </text>
    </comment>
    <comment ref="F33" authorId="0" shapeId="0" xr:uid="{00000000-0006-0000-0100-000029000000}">
      <text>
        <r>
          <rPr>
            <sz val="9"/>
            <color indexed="81"/>
            <rFont val="ＭＳ Ｐゴシック"/>
            <family val="3"/>
            <charset val="128"/>
          </rPr>
          <t>前年度（令和４年度）の実績を記入してください。</t>
        </r>
      </text>
    </comment>
    <comment ref="Q33" authorId="0" shapeId="0" xr:uid="{00000000-0006-0000-0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300-000001000000}">
      <text>
        <r>
          <rPr>
            <sz val="10"/>
            <color indexed="81"/>
            <rFont val="ＭＳ Ｐゴシック"/>
            <family val="3"/>
            <charset val="128"/>
          </rPr>
          <t>「表紙」シートで選択された○印が自動的に反映されます。</t>
        </r>
      </text>
    </comment>
    <comment ref="AT4" authorId="0" shapeId="0" xr:uid="{00000000-0006-0000-1300-000002000000}">
      <text>
        <r>
          <rPr>
            <sz val="10"/>
            <color indexed="81"/>
            <rFont val="ＭＳ Ｐゴシック"/>
            <family val="3"/>
            <charset val="128"/>
          </rPr>
          <t>「表紙」シートで選択された○印が自動的に反映されます。</t>
        </r>
      </text>
    </comment>
    <comment ref="AE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300-00000C000000}">
      <text>
        <r>
          <rPr>
            <sz val="9"/>
            <color indexed="81"/>
            <rFont val="ＭＳ Ｐゴシック"/>
            <family val="3"/>
            <charset val="128"/>
          </rPr>
          <t>同上</t>
        </r>
      </text>
    </comment>
    <comment ref="O18" authorId="0" shapeId="0" xr:uid="{00000000-0006-0000-1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300-00000E000000}">
      <text>
        <r>
          <rPr>
            <sz val="9"/>
            <color indexed="81"/>
            <rFont val="ＭＳ Ｐゴシック"/>
            <family val="3"/>
            <charset val="128"/>
          </rPr>
          <t>⑧、⑨、※3及びｂの合計から自動的に計算されます。</t>
        </r>
      </text>
    </comment>
    <comment ref="AG18" authorId="0" shapeId="0" xr:uid="{00000000-0006-0000-1300-00000F000000}">
      <text>
        <r>
          <rPr>
            <sz val="9"/>
            <color indexed="81"/>
            <rFont val="ＭＳ Ｐゴシック"/>
            <family val="3"/>
            <charset val="128"/>
          </rPr>
          <t>右にあるｂ-1およびｂ-2から、自動的に計算されます。</t>
        </r>
      </text>
    </comment>
    <comment ref="AN18" authorId="0" shapeId="0" xr:uid="{00000000-0006-0000-1300-000010000000}">
      <text>
        <r>
          <rPr>
            <sz val="9"/>
            <color indexed="81"/>
            <rFont val="ＭＳ Ｐゴシック"/>
            <family val="3"/>
            <charset val="128"/>
          </rPr>
          <t>右側にある3つの委託目的別内訳量から、自動的に計算されます。</t>
        </r>
      </text>
    </comment>
    <comment ref="AT18" authorId="0" shapeId="0" xr:uid="{00000000-0006-0000-1300-000011000000}">
      <text>
        <r>
          <rPr>
            <sz val="9"/>
            <color indexed="81"/>
            <rFont val="ＭＳ Ｐゴシック"/>
            <family val="3"/>
            <charset val="128"/>
          </rPr>
          <t>同上</t>
        </r>
      </text>
    </comment>
    <comment ref="O21" authorId="0" shapeId="0" xr:uid="{00000000-0006-0000-1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A9A2A9-A85A-452D-B78E-3ED09A1C3A42}">
      <text>
        <r>
          <rPr>
            <sz val="9"/>
            <color indexed="81"/>
            <rFont val="ＭＳ Ｐゴシック"/>
            <family val="3"/>
            <charset val="128"/>
          </rPr>
          <t>前年度（令和４年度）の実績を記入してください。</t>
        </r>
      </text>
    </comment>
    <comment ref="O24" authorId="0" shapeId="0" xr:uid="{00000000-0006-0000-1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EB509B8-A0A9-4008-BE6C-16805B9373C5}">
      <text>
        <r>
          <rPr>
            <sz val="9"/>
            <color indexed="81"/>
            <rFont val="ＭＳ Ｐゴシック"/>
            <family val="3"/>
            <charset val="128"/>
          </rPr>
          <t>前年度（令和４年度）の実績を記入してください。</t>
        </r>
      </text>
    </comment>
    <comment ref="F26" authorId="0" shapeId="0" xr:uid="{4407B971-6D96-419B-8069-57B6C3667A46}">
      <text>
        <r>
          <rPr>
            <sz val="9"/>
            <color indexed="81"/>
            <rFont val="ＭＳ Ｐゴシック"/>
            <family val="3"/>
            <charset val="128"/>
          </rPr>
          <t>前年度（令和４年度）の実績を記入してください。</t>
        </r>
      </text>
    </comment>
    <comment ref="F27" authorId="0" shapeId="0" xr:uid="{F8A18970-8F6E-4C73-902F-20E8D6F701B9}">
      <text>
        <r>
          <rPr>
            <sz val="9"/>
            <color indexed="81"/>
            <rFont val="ＭＳ Ｐゴシック"/>
            <family val="3"/>
            <charset val="128"/>
          </rPr>
          <t>前年度（令和４年度）の実績を記入してください。</t>
        </r>
      </text>
    </comment>
    <comment ref="O27" authorId="0" shapeId="0" xr:uid="{00000000-0006-0000-1300-00001B000000}">
      <text>
        <r>
          <rPr>
            <sz val="9"/>
            <color indexed="81"/>
            <rFont val="ＭＳ Ｐゴシック"/>
            <family val="3"/>
            <charset val="128"/>
          </rPr>
          <t>下にあるＢ-1およびＢ-2から、自動的に計算されます。</t>
        </r>
      </text>
    </comment>
    <comment ref="AK27" authorId="0" shapeId="0" xr:uid="{00000000-0006-0000-1300-00001C000000}">
      <text>
        <r>
          <rPr>
            <sz val="9"/>
            <color indexed="81"/>
            <rFont val="ＭＳ Ｐゴシック"/>
            <family val="3"/>
            <charset val="128"/>
          </rPr>
          <t>Ｂとｂの合計が自動的に計算されます。</t>
        </r>
      </text>
    </comment>
    <comment ref="AR27" authorId="0" shapeId="0" xr:uid="{00000000-0006-0000-1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9546D253-1119-42BA-AC38-4C656EB008F2}">
      <text>
        <r>
          <rPr>
            <sz val="9"/>
            <color indexed="81"/>
            <rFont val="ＭＳ Ｐゴシック"/>
            <family val="3"/>
            <charset val="128"/>
          </rPr>
          <t>前年度（令和４年度）の実績を記入してください。</t>
        </r>
      </text>
    </comment>
    <comment ref="Z28" authorId="0" shapeId="0" xr:uid="{00000000-0006-0000-1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788EDB0-DC86-4796-B5ED-60C9442BA91D}">
      <text>
        <r>
          <rPr>
            <sz val="9"/>
            <color indexed="81"/>
            <rFont val="ＭＳ Ｐゴシック"/>
            <family val="3"/>
            <charset val="128"/>
          </rPr>
          <t>前年度（令和４年度）の実績を記入してください。</t>
        </r>
      </text>
    </comment>
    <comment ref="Z29" authorId="0" shapeId="0" xr:uid="{00000000-0006-0000-1300-000021000000}">
      <text>
        <r>
          <rPr>
            <sz val="9"/>
            <color indexed="81"/>
            <rFont val="ＭＳ Ｐゴシック"/>
            <family val="3"/>
            <charset val="128"/>
          </rPr>
          <t>同上</t>
        </r>
      </text>
    </comment>
    <comment ref="F30" authorId="0" shapeId="0" xr:uid="{C0EEA9FF-CC77-4F9B-827F-F4CA3801F12E}">
      <text>
        <r>
          <rPr>
            <sz val="9"/>
            <color indexed="81"/>
            <rFont val="ＭＳ Ｐゴシック"/>
            <family val="3"/>
            <charset val="128"/>
          </rPr>
          <t>前年度（令和４年度）の実績を記入してください。</t>
        </r>
      </text>
    </comment>
    <comment ref="Q30" authorId="0" shapeId="0" xr:uid="{00000000-0006-0000-1300-000023000000}">
      <text>
        <r>
          <rPr>
            <sz val="9"/>
            <color indexed="81"/>
            <rFont val="ＭＳ Ｐゴシック"/>
            <family val="3"/>
            <charset val="128"/>
          </rPr>
          <t>右側にある3つの委託目的別内訳量から、自動的に計算されます。</t>
        </r>
      </text>
    </comment>
    <comment ref="Z30" authorId="0" shapeId="0" xr:uid="{00000000-0006-0000-1300-000024000000}">
      <text>
        <r>
          <rPr>
            <sz val="9"/>
            <color indexed="81"/>
            <rFont val="ＭＳ Ｐゴシック"/>
            <family val="3"/>
            <charset val="128"/>
          </rPr>
          <t>同上</t>
        </r>
      </text>
    </comment>
    <comment ref="AK30" authorId="0" shapeId="0" xr:uid="{00000000-0006-0000-1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4AD429F-29AB-4897-91A4-D81C395AD76E}">
      <text>
        <r>
          <rPr>
            <sz val="9"/>
            <color indexed="81"/>
            <rFont val="ＭＳ Ｐゴシック"/>
            <family val="3"/>
            <charset val="128"/>
          </rPr>
          <t>前年度（令和４年度）の実績を記入してください。</t>
        </r>
      </text>
    </comment>
    <comment ref="AR31" authorId="0" shapeId="0" xr:uid="{00000000-0006-0000-1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DC92478-94E8-4303-9F80-0B301CB4BBDB}">
      <text>
        <r>
          <rPr>
            <sz val="9"/>
            <color indexed="81"/>
            <rFont val="ＭＳ Ｐゴシック"/>
            <family val="3"/>
            <charset val="128"/>
          </rPr>
          <t>前年度（令和４年度）の実績を記入してください。</t>
        </r>
      </text>
    </comment>
    <comment ref="F33" authorId="0" shapeId="0" xr:uid="{9C2032DF-6C93-4581-AAF4-B01A666F9BCB}">
      <text>
        <r>
          <rPr>
            <sz val="9"/>
            <color indexed="81"/>
            <rFont val="ＭＳ Ｐゴシック"/>
            <family val="3"/>
            <charset val="128"/>
          </rPr>
          <t>前年度（令和４年度）の実績を記入してください。</t>
        </r>
      </text>
    </comment>
    <comment ref="Q33" authorId="0" shapeId="0" xr:uid="{00000000-0006-0000-1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400-000001000000}">
      <text>
        <r>
          <rPr>
            <sz val="10"/>
            <color indexed="81"/>
            <rFont val="ＭＳ Ｐゴシック"/>
            <family val="3"/>
            <charset val="128"/>
          </rPr>
          <t>「表紙」シートで選択された○印が自動的に反映されます。</t>
        </r>
      </text>
    </comment>
    <comment ref="AT4" authorId="0" shapeId="0" xr:uid="{00000000-0006-0000-1400-000002000000}">
      <text>
        <r>
          <rPr>
            <sz val="10"/>
            <color indexed="81"/>
            <rFont val="ＭＳ Ｐゴシック"/>
            <family val="3"/>
            <charset val="128"/>
          </rPr>
          <t>「表紙」シートで選択された○印が自動的に反映されます。</t>
        </r>
      </text>
    </comment>
    <comment ref="AE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400-00000C000000}">
      <text>
        <r>
          <rPr>
            <sz val="9"/>
            <color indexed="81"/>
            <rFont val="ＭＳ Ｐゴシック"/>
            <family val="3"/>
            <charset val="128"/>
          </rPr>
          <t>同上</t>
        </r>
      </text>
    </comment>
    <comment ref="O18" authorId="0" shapeId="0" xr:uid="{00000000-0006-0000-1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400-00000E000000}">
      <text>
        <r>
          <rPr>
            <sz val="9"/>
            <color indexed="81"/>
            <rFont val="ＭＳ Ｐゴシック"/>
            <family val="3"/>
            <charset val="128"/>
          </rPr>
          <t>⑧、⑨、※3及びｂの合計から自動的に計算されます。</t>
        </r>
      </text>
    </comment>
    <comment ref="AG18" authorId="0" shapeId="0" xr:uid="{00000000-0006-0000-1400-00000F000000}">
      <text>
        <r>
          <rPr>
            <sz val="9"/>
            <color indexed="81"/>
            <rFont val="ＭＳ Ｐゴシック"/>
            <family val="3"/>
            <charset val="128"/>
          </rPr>
          <t>右にあるｂ-1およびｂ-2から、自動的に計算されます。</t>
        </r>
      </text>
    </comment>
    <comment ref="AN18" authorId="0" shapeId="0" xr:uid="{00000000-0006-0000-1400-000010000000}">
      <text>
        <r>
          <rPr>
            <sz val="9"/>
            <color indexed="81"/>
            <rFont val="ＭＳ Ｐゴシック"/>
            <family val="3"/>
            <charset val="128"/>
          </rPr>
          <t>右側にある3つの委託目的別内訳量から、自動的に計算されます。</t>
        </r>
      </text>
    </comment>
    <comment ref="AT18" authorId="0" shapeId="0" xr:uid="{00000000-0006-0000-1400-000011000000}">
      <text>
        <r>
          <rPr>
            <sz val="9"/>
            <color indexed="81"/>
            <rFont val="ＭＳ Ｐゴシック"/>
            <family val="3"/>
            <charset val="128"/>
          </rPr>
          <t>同上</t>
        </r>
      </text>
    </comment>
    <comment ref="O21" authorId="0" shapeId="0" xr:uid="{00000000-0006-0000-1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0A2ADF9-4375-4146-A0CB-AAC1DF1BE121}">
      <text>
        <r>
          <rPr>
            <sz val="9"/>
            <color indexed="81"/>
            <rFont val="ＭＳ Ｐゴシック"/>
            <family val="3"/>
            <charset val="128"/>
          </rPr>
          <t>前年度（令和４年度）の実績を記入してください。</t>
        </r>
      </text>
    </comment>
    <comment ref="O24" authorId="0" shapeId="0" xr:uid="{00000000-0006-0000-1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3585EA73-D7B4-44E4-9410-FA0EB7EA7753}">
      <text>
        <r>
          <rPr>
            <sz val="9"/>
            <color indexed="81"/>
            <rFont val="ＭＳ Ｐゴシック"/>
            <family val="3"/>
            <charset val="128"/>
          </rPr>
          <t>前年度（令和４年度）の実績を記入してください。</t>
        </r>
      </text>
    </comment>
    <comment ref="F26" authorId="0" shapeId="0" xr:uid="{7CDCD414-277C-4C31-9F08-686D221D089D}">
      <text>
        <r>
          <rPr>
            <sz val="9"/>
            <color indexed="81"/>
            <rFont val="ＭＳ Ｐゴシック"/>
            <family val="3"/>
            <charset val="128"/>
          </rPr>
          <t>前年度（令和４年度）の実績を記入してください。</t>
        </r>
      </text>
    </comment>
    <comment ref="F27" authorId="0" shapeId="0" xr:uid="{822799B5-1227-4139-9ABC-0A6B3E85DEF3}">
      <text>
        <r>
          <rPr>
            <sz val="9"/>
            <color indexed="81"/>
            <rFont val="ＭＳ Ｐゴシック"/>
            <family val="3"/>
            <charset val="128"/>
          </rPr>
          <t>前年度（令和４年度）の実績を記入してください。</t>
        </r>
      </text>
    </comment>
    <comment ref="O27" authorId="0" shapeId="0" xr:uid="{00000000-0006-0000-1400-00001B000000}">
      <text>
        <r>
          <rPr>
            <sz val="9"/>
            <color indexed="81"/>
            <rFont val="ＭＳ Ｐゴシック"/>
            <family val="3"/>
            <charset val="128"/>
          </rPr>
          <t>下にあるＢ-1およびＢ-2から、自動的に計算されます。</t>
        </r>
      </text>
    </comment>
    <comment ref="AK27" authorId="0" shapeId="0" xr:uid="{00000000-0006-0000-1400-00001C000000}">
      <text>
        <r>
          <rPr>
            <sz val="9"/>
            <color indexed="81"/>
            <rFont val="ＭＳ Ｐゴシック"/>
            <family val="3"/>
            <charset val="128"/>
          </rPr>
          <t>Ｂとｂの合計が自動的に計算されます。</t>
        </r>
      </text>
    </comment>
    <comment ref="AR27" authorId="0" shapeId="0" xr:uid="{00000000-0006-0000-1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D9FB9B3-D6F3-498C-A60D-0A9A65DF2C78}">
      <text>
        <r>
          <rPr>
            <sz val="9"/>
            <color indexed="81"/>
            <rFont val="ＭＳ Ｐゴシック"/>
            <family val="3"/>
            <charset val="128"/>
          </rPr>
          <t>前年度（令和４年度）の実績を記入してください。</t>
        </r>
      </text>
    </comment>
    <comment ref="Z28" authorId="0" shapeId="0" xr:uid="{00000000-0006-0000-1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F268D75-83FD-441C-BF6A-45B80B7474E3}">
      <text>
        <r>
          <rPr>
            <sz val="9"/>
            <color indexed="81"/>
            <rFont val="ＭＳ Ｐゴシック"/>
            <family val="3"/>
            <charset val="128"/>
          </rPr>
          <t>前年度（令和４年度）の実績を記入してください。</t>
        </r>
      </text>
    </comment>
    <comment ref="Z29" authorId="0" shapeId="0" xr:uid="{00000000-0006-0000-1400-000021000000}">
      <text>
        <r>
          <rPr>
            <sz val="9"/>
            <color indexed="81"/>
            <rFont val="ＭＳ Ｐゴシック"/>
            <family val="3"/>
            <charset val="128"/>
          </rPr>
          <t>同上</t>
        </r>
      </text>
    </comment>
    <comment ref="F30" authorId="0" shapeId="0" xr:uid="{711E3186-1029-460F-BC87-07CF08AD832F}">
      <text>
        <r>
          <rPr>
            <sz val="9"/>
            <color indexed="81"/>
            <rFont val="ＭＳ Ｐゴシック"/>
            <family val="3"/>
            <charset val="128"/>
          </rPr>
          <t>前年度（令和４年度）の実績を記入してください。</t>
        </r>
      </text>
    </comment>
    <comment ref="Q30" authorId="0" shapeId="0" xr:uid="{00000000-0006-0000-1400-000023000000}">
      <text>
        <r>
          <rPr>
            <sz val="9"/>
            <color indexed="81"/>
            <rFont val="ＭＳ Ｐゴシック"/>
            <family val="3"/>
            <charset val="128"/>
          </rPr>
          <t>右側にある3つの委託目的別内訳量から、自動的に計算されます。</t>
        </r>
      </text>
    </comment>
    <comment ref="Z30" authorId="0" shapeId="0" xr:uid="{00000000-0006-0000-1400-000024000000}">
      <text>
        <r>
          <rPr>
            <sz val="9"/>
            <color indexed="81"/>
            <rFont val="ＭＳ Ｐゴシック"/>
            <family val="3"/>
            <charset val="128"/>
          </rPr>
          <t>同上</t>
        </r>
      </text>
    </comment>
    <comment ref="AK30" authorId="0" shapeId="0" xr:uid="{00000000-0006-0000-1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8BF7720-971D-4960-AA36-6B2C89DB2977}">
      <text>
        <r>
          <rPr>
            <sz val="9"/>
            <color indexed="81"/>
            <rFont val="ＭＳ Ｐゴシック"/>
            <family val="3"/>
            <charset val="128"/>
          </rPr>
          <t>前年度（令和４年度）の実績を記入してください。</t>
        </r>
      </text>
    </comment>
    <comment ref="AR31" authorId="0" shapeId="0" xr:uid="{00000000-0006-0000-1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DE8B5FA-1ABC-4893-8711-CEDF67866F7D}">
      <text>
        <r>
          <rPr>
            <sz val="9"/>
            <color indexed="81"/>
            <rFont val="ＭＳ Ｐゴシック"/>
            <family val="3"/>
            <charset val="128"/>
          </rPr>
          <t>前年度（令和４年度）の実績を記入してください。</t>
        </r>
      </text>
    </comment>
    <comment ref="F33" authorId="0" shapeId="0" xr:uid="{ABDCCB41-24CE-438B-91E5-D22919A1775D}">
      <text>
        <r>
          <rPr>
            <sz val="9"/>
            <color indexed="81"/>
            <rFont val="ＭＳ Ｐゴシック"/>
            <family val="3"/>
            <charset val="128"/>
          </rPr>
          <t>前年度（令和４年度）の実績を記入してください。</t>
        </r>
      </text>
    </comment>
    <comment ref="Q33" authorId="0" shapeId="0" xr:uid="{00000000-0006-0000-1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200-000001000000}">
      <text>
        <r>
          <rPr>
            <sz val="10"/>
            <color indexed="81"/>
            <rFont val="ＭＳ Ｐゴシック"/>
            <family val="3"/>
            <charset val="128"/>
          </rPr>
          <t>「表紙」シートで選択された○印が自動的に反映されます。</t>
        </r>
      </text>
    </comment>
    <comment ref="AT4" authorId="0" shapeId="0" xr:uid="{00000000-0006-0000-0200-000002000000}">
      <text>
        <r>
          <rPr>
            <sz val="10"/>
            <color indexed="81"/>
            <rFont val="ＭＳ Ｐゴシック"/>
            <family val="3"/>
            <charset val="128"/>
          </rPr>
          <t>「表紙」シートで選択された○印が自動的に反映されます。</t>
        </r>
      </text>
    </comment>
    <comment ref="AE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200-00000C000000}">
      <text>
        <r>
          <rPr>
            <sz val="9"/>
            <color indexed="81"/>
            <rFont val="ＭＳ Ｐゴシック"/>
            <family val="3"/>
            <charset val="128"/>
          </rPr>
          <t>同上</t>
        </r>
      </text>
    </comment>
    <comment ref="O18" authorId="0" shapeId="0" xr:uid="{00000000-0006-0000-0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200-00000E000000}">
      <text>
        <r>
          <rPr>
            <sz val="9"/>
            <color indexed="81"/>
            <rFont val="ＭＳ Ｐゴシック"/>
            <family val="3"/>
            <charset val="128"/>
          </rPr>
          <t>⑧、⑨、※3及びｂの合計から自動的に計算されます。</t>
        </r>
      </text>
    </comment>
    <comment ref="AG18" authorId="0" shapeId="0" xr:uid="{00000000-0006-0000-0200-00000F000000}">
      <text>
        <r>
          <rPr>
            <sz val="9"/>
            <color indexed="81"/>
            <rFont val="ＭＳ Ｐゴシック"/>
            <family val="3"/>
            <charset val="128"/>
          </rPr>
          <t>右にあるｂ-1およびｂ-2から、自動的に計算されます。</t>
        </r>
      </text>
    </comment>
    <comment ref="AN18" authorId="0" shapeId="0" xr:uid="{00000000-0006-0000-0200-000010000000}">
      <text>
        <r>
          <rPr>
            <sz val="9"/>
            <color indexed="81"/>
            <rFont val="ＭＳ Ｐゴシック"/>
            <family val="3"/>
            <charset val="128"/>
          </rPr>
          <t>右側にある3つの委託目的別内訳量から、自動的に計算されます。</t>
        </r>
      </text>
    </comment>
    <comment ref="AT18" authorId="0" shapeId="0" xr:uid="{00000000-0006-0000-0200-000011000000}">
      <text>
        <r>
          <rPr>
            <sz val="9"/>
            <color indexed="81"/>
            <rFont val="ＭＳ Ｐゴシック"/>
            <family val="3"/>
            <charset val="128"/>
          </rPr>
          <t>同上</t>
        </r>
      </text>
    </comment>
    <comment ref="O21" authorId="0" shapeId="0" xr:uid="{00000000-0006-0000-0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AED4FD9-B0D4-4908-BA13-28CFA386D62E}">
      <text>
        <r>
          <rPr>
            <sz val="9"/>
            <color indexed="81"/>
            <rFont val="ＭＳ Ｐゴシック"/>
            <family val="3"/>
            <charset val="128"/>
          </rPr>
          <t>前年度（令和４年度）の実績を記入してください。</t>
        </r>
      </text>
    </comment>
    <comment ref="O24" authorId="0" shapeId="0" xr:uid="{00000000-0006-0000-0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BE6C9194-706C-4AA7-A607-DEC2B8059903}">
      <text>
        <r>
          <rPr>
            <sz val="9"/>
            <color indexed="81"/>
            <rFont val="ＭＳ Ｐゴシック"/>
            <family val="3"/>
            <charset val="128"/>
          </rPr>
          <t>前年度（令和４年度）の実績を記入してください。</t>
        </r>
      </text>
    </comment>
    <comment ref="F26" authorId="0" shapeId="0" xr:uid="{EB4B0D5E-CB06-4018-B139-234CCEEDD288}">
      <text>
        <r>
          <rPr>
            <sz val="9"/>
            <color indexed="81"/>
            <rFont val="ＭＳ Ｐゴシック"/>
            <family val="3"/>
            <charset val="128"/>
          </rPr>
          <t>前年度（令和４年度）の実績を記入してください。</t>
        </r>
      </text>
    </comment>
    <comment ref="F27" authorId="0" shapeId="0" xr:uid="{E18E63F3-A9D2-4AEC-B56B-F812A032340C}">
      <text>
        <r>
          <rPr>
            <sz val="9"/>
            <color indexed="81"/>
            <rFont val="ＭＳ Ｐゴシック"/>
            <family val="3"/>
            <charset val="128"/>
          </rPr>
          <t>前年度（令和４年度）の実績を記入してください。</t>
        </r>
      </text>
    </comment>
    <comment ref="O27" authorId="0" shapeId="0" xr:uid="{00000000-0006-0000-0200-00001B000000}">
      <text>
        <r>
          <rPr>
            <sz val="9"/>
            <color indexed="81"/>
            <rFont val="ＭＳ Ｐゴシック"/>
            <family val="3"/>
            <charset val="128"/>
          </rPr>
          <t>下にあるＢ-1およびＢ-2から、自動的に計算されます。</t>
        </r>
      </text>
    </comment>
    <comment ref="AK27" authorId="0" shapeId="0" xr:uid="{00000000-0006-0000-0200-00001C000000}">
      <text>
        <r>
          <rPr>
            <sz val="9"/>
            <color indexed="81"/>
            <rFont val="ＭＳ Ｐゴシック"/>
            <family val="3"/>
            <charset val="128"/>
          </rPr>
          <t>Ｂとｂの合計が自動的に計算されます。</t>
        </r>
      </text>
    </comment>
    <comment ref="AR27" authorId="0" shapeId="0" xr:uid="{00000000-0006-0000-0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8297E50-0A51-457E-B75B-71B281359EA0}">
      <text>
        <r>
          <rPr>
            <sz val="9"/>
            <color indexed="81"/>
            <rFont val="ＭＳ Ｐゴシック"/>
            <family val="3"/>
            <charset val="128"/>
          </rPr>
          <t>前年度（令和４年度）の実績を記入してください。</t>
        </r>
      </text>
    </comment>
    <comment ref="Z28" authorId="0" shapeId="0" xr:uid="{00000000-0006-0000-0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F6791EB-8A19-4179-AA93-E74749A52E2B}">
      <text>
        <r>
          <rPr>
            <sz val="9"/>
            <color indexed="81"/>
            <rFont val="ＭＳ Ｐゴシック"/>
            <family val="3"/>
            <charset val="128"/>
          </rPr>
          <t>前年度（令和４年度）の実績を記入してください。</t>
        </r>
      </text>
    </comment>
    <comment ref="Z29" authorId="0" shapeId="0" xr:uid="{00000000-0006-0000-0200-000021000000}">
      <text>
        <r>
          <rPr>
            <sz val="9"/>
            <color indexed="81"/>
            <rFont val="ＭＳ Ｐゴシック"/>
            <family val="3"/>
            <charset val="128"/>
          </rPr>
          <t>同上</t>
        </r>
      </text>
    </comment>
    <comment ref="F30" authorId="0" shapeId="0" xr:uid="{8B929465-DAA6-4641-BBA1-D8BCEFE39F58}">
      <text>
        <r>
          <rPr>
            <sz val="9"/>
            <color indexed="81"/>
            <rFont val="ＭＳ Ｐゴシック"/>
            <family val="3"/>
            <charset val="128"/>
          </rPr>
          <t>前年度（令和４年度）の実績を記入してください。</t>
        </r>
      </text>
    </comment>
    <comment ref="Q30" authorId="0" shapeId="0" xr:uid="{00000000-0006-0000-0200-000023000000}">
      <text>
        <r>
          <rPr>
            <sz val="9"/>
            <color indexed="81"/>
            <rFont val="ＭＳ Ｐゴシック"/>
            <family val="3"/>
            <charset val="128"/>
          </rPr>
          <t>右側にある3つの委託目的別内訳量から、自動的に計算されます。</t>
        </r>
      </text>
    </comment>
    <comment ref="Z30" authorId="0" shapeId="0" xr:uid="{00000000-0006-0000-0200-000024000000}">
      <text>
        <r>
          <rPr>
            <sz val="9"/>
            <color indexed="81"/>
            <rFont val="ＭＳ Ｐゴシック"/>
            <family val="3"/>
            <charset val="128"/>
          </rPr>
          <t>同上</t>
        </r>
      </text>
    </comment>
    <comment ref="AK30" authorId="0" shapeId="0" xr:uid="{00000000-0006-0000-0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210BEE27-A028-460C-86EB-467323F80575}">
      <text>
        <r>
          <rPr>
            <sz val="9"/>
            <color indexed="81"/>
            <rFont val="ＭＳ Ｐゴシック"/>
            <family val="3"/>
            <charset val="128"/>
          </rPr>
          <t>前年度（令和４年度）の実績を記入してください。</t>
        </r>
      </text>
    </comment>
    <comment ref="AR31" authorId="0" shapeId="0" xr:uid="{00000000-0006-0000-0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3893AB6-6FDD-4836-9A8E-C63E581BB057}">
      <text>
        <r>
          <rPr>
            <sz val="9"/>
            <color indexed="81"/>
            <rFont val="ＭＳ Ｐゴシック"/>
            <family val="3"/>
            <charset val="128"/>
          </rPr>
          <t>前年度（令和４年度）の実績を記入してください。</t>
        </r>
      </text>
    </comment>
    <comment ref="F33" authorId="0" shapeId="0" xr:uid="{DC880E7F-2A60-4170-9184-BE592AC71FBF}">
      <text>
        <r>
          <rPr>
            <sz val="9"/>
            <color indexed="81"/>
            <rFont val="ＭＳ Ｐゴシック"/>
            <family val="3"/>
            <charset val="128"/>
          </rPr>
          <t>前年度（令和４年度）の実績を記入してください。</t>
        </r>
      </text>
    </comment>
    <comment ref="Q33" authorId="0" shapeId="0" xr:uid="{00000000-0006-0000-0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300-000001000000}">
      <text>
        <r>
          <rPr>
            <sz val="10"/>
            <color indexed="81"/>
            <rFont val="ＭＳ Ｐゴシック"/>
            <family val="3"/>
            <charset val="128"/>
          </rPr>
          <t>「表紙」シートで選択された○印が自動的に反映されます。</t>
        </r>
      </text>
    </comment>
    <comment ref="AT4" authorId="0" shapeId="0" xr:uid="{00000000-0006-0000-0300-000002000000}">
      <text>
        <r>
          <rPr>
            <sz val="10"/>
            <color indexed="81"/>
            <rFont val="ＭＳ Ｐゴシック"/>
            <family val="3"/>
            <charset val="128"/>
          </rPr>
          <t>「表紙」シートで選択された○印が自動的に反映されます。</t>
        </r>
      </text>
    </comment>
    <comment ref="AE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300-00000C000000}">
      <text>
        <r>
          <rPr>
            <sz val="9"/>
            <color indexed="81"/>
            <rFont val="ＭＳ Ｐゴシック"/>
            <family val="3"/>
            <charset val="128"/>
          </rPr>
          <t>同上</t>
        </r>
      </text>
    </comment>
    <comment ref="O18" authorId="0" shapeId="0" xr:uid="{00000000-0006-0000-0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300-00000E000000}">
      <text>
        <r>
          <rPr>
            <sz val="9"/>
            <color indexed="81"/>
            <rFont val="ＭＳ Ｐゴシック"/>
            <family val="3"/>
            <charset val="128"/>
          </rPr>
          <t>⑧、⑨、※3及びｂの合計から自動的に計算されます。</t>
        </r>
      </text>
    </comment>
    <comment ref="AG18" authorId="0" shapeId="0" xr:uid="{00000000-0006-0000-0300-00000F000000}">
      <text>
        <r>
          <rPr>
            <sz val="9"/>
            <color indexed="81"/>
            <rFont val="ＭＳ Ｐゴシック"/>
            <family val="3"/>
            <charset val="128"/>
          </rPr>
          <t>右にあるｂ-1およびｂ-2から、自動的に計算されます。</t>
        </r>
      </text>
    </comment>
    <comment ref="AN18" authorId="0" shapeId="0" xr:uid="{00000000-0006-0000-0300-000010000000}">
      <text>
        <r>
          <rPr>
            <sz val="9"/>
            <color indexed="81"/>
            <rFont val="ＭＳ Ｐゴシック"/>
            <family val="3"/>
            <charset val="128"/>
          </rPr>
          <t>右側にある3つの委託目的別内訳量から、自動的に計算されます。</t>
        </r>
      </text>
    </comment>
    <comment ref="AT18" authorId="0" shapeId="0" xr:uid="{00000000-0006-0000-0300-000011000000}">
      <text>
        <r>
          <rPr>
            <sz val="9"/>
            <color indexed="81"/>
            <rFont val="ＭＳ Ｐゴシック"/>
            <family val="3"/>
            <charset val="128"/>
          </rPr>
          <t>同上</t>
        </r>
      </text>
    </comment>
    <comment ref="O21" authorId="0" shapeId="0" xr:uid="{00000000-0006-0000-0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1E057CC-0FD0-4C5A-8A75-8E579F7DAF02}">
      <text>
        <r>
          <rPr>
            <sz val="9"/>
            <color indexed="81"/>
            <rFont val="ＭＳ Ｐゴシック"/>
            <family val="3"/>
            <charset val="128"/>
          </rPr>
          <t>前年度（令和４年度）の実績を記入してください。</t>
        </r>
      </text>
    </comment>
    <comment ref="O24" authorId="0" shapeId="0" xr:uid="{00000000-0006-0000-0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944105D-B436-4987-874C-B39B9E0F77ED}">
      <text>
        <r>
          <rPr>
            <sz val="9"/>
            <color indexed="81"/>
            <rFont val="ＭＳ Ｐゴシック"/>
            <family val="3"/>
            <charset val="128"/>
          </rPr>
          <t>前年度（令和４年度）の実績を記入してください。</t>
        </r>
      </text>
    </comment>
    <comment ref="F26" authorId="0" shapeId="0" xr:uid="{86549974-0E98-4B87-B7AA-8DD4E412FF3C}">
      <text>
        <r>
          <rPr>
            <sz val="9"/>
            <color indexed="81"/>
            <rFont val="ＭＳ Ｐゴシック"/>
            <family val="3"/>
            <charset val="128"/>
          </rPr>
          <t>前年度（令和４年度）の実績を記入してください。</t>
        </r>
      </text>
    </comment>
    <comment ref="F27" authorId="0" shapeId="0" xr:uid="{E6CB5C94-DE12-49CC-8433-4D9D0B2D2B92}">
      <text>
        <r>
          <rPr>
            <sz val="9"/>
            <color indexed="81"/>
            <rFont val="ＭＳ Ｐゴシック"/>
            <family val="3"/>
            <charset val="128"/>
          </rPr>
          <t>前年度（令和４年度）の実績を記入してください。</t>
        </r>
      </text>
    </comment>
    <comment ref="O27" authorId="0" shapeId="0" xr:uid="{00000000-0006-0000-0300-00001B000000}">
      <text>
        <r>
          <rPr>
            <sz val="9"/>
            <color indexed="81"/>
            <rFont val="ＭＳ Ｐゴシック"/>
            <family val="3"/>
            <charset val="128"/>
          </rPr>
          <t>下にあるＢ-1およびＢ-2から、自動的に計算されます。</t>
        </r>
      </text>
    </comment>
    <comment ref="AK27" authorId="0" shapeId="0" xr:uid="{00000000-0006-0000-0300-00001C000000}">
      <text>
        <r>
          <rPr>
            <sz val="9"/>
            <color indexed="81"/>
            <rFont val="ＭＳ Ｐゴシック"/>
            <family val="3"/>
            <charset val="128"/>
          </rPr>
          <t>Ｂとｂの合計が自動的に計算されます。</t>
        </r>
      </text>
    </comment>
    <comment ref="AR27" authorId="0" shapeId="0" xr:uid="{00000000-0006-0000-0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FA94DCE-3416-42B9-BB23-33D2A5D4BCEE}">
      <text>
        <r>
          <rPr>
            <sz val="9"/>
            <color indexed="81"/>
            <rFont val="ＭＳ Ｐゴシック"/>
            <family val="3"/>
            <charset val="128"/>
          </rPr>
          <t>前年度（令和４年度）の実績を記入してください。</t>
        </r>
      </text>
    </comment>
    <comment ref="Z28" authorId="0" shapeId="0" xr:uid="{00000000-0006-0000-0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959D1C96-6584-4DF2-BFFF-71354472F939}">
      <text>
        <r>
          <rPr>
            <sz val="9"/>
            <color indexed="81"/>
            <rFont val="ＭＳ Ｐゴシック"/>
            <family val="3"/>
            <charset val="128"/>
          </rPr>
          <t>前年度（令和４年度）の実績を記入してください。</t>
        </r>
      </text>
    </comment>
    <comment ref="Z29" authorId="0" shapeId="0" xr:uid="{00000000-0006-0000-0300-000021000000}">
      <text>
        <r>
          <rPr>
            <sz val="9"/>
            <color indexed="81"/>
            <rFont val="ＭＳ Ｐゴシック"/>
            <family val="3"/>
            <charset val="128"/>
          </rPr>
          <t>同上</t>
        </r>
      </text>
    </comment>
    <comment ref="F30" authorId="0" shapeId="0" xr:uid="{95BF1218-23DF-41DA-8192-46977ACA604D}">
      <text>
        <r>
          <rPr>
            <sz val="9"/>
            <color indexed="81"/>
            <rFont val="ＭＳ Ｐゴシック"/>
            <family val="3"/>
            <charset val="128"/>
          </rPr>
          <t>前年度（令和４年度）の実績を記入してください。</t>
        </r>
      </text>
    </comment>
    <comment ref="Q30" authorId="0" shapeId="0" xr:uid="{00000000-0006-0000-0300-000023000000}">
      <text>
        <r>
          <rPr>
            <sz val="9"/>
            <color indexed="81"/>
            <rFont val="ＭＳ Ｐゴシック"/>
            <family val="3"/>
            <charset val="128"/>
          </rPr>
          <t>右側にある3つの委託目的別内訳量から、自動的に計算されます。</t>
        </r>
      </text>
    </comment>
    <comment ref="Z30" authorId="0" shapeId="0" xr:uid="{00000000-0006-0000-0300-000024000000}">
      <text>
        <r>
          <rPr>
            <sz val="9"/>
            <color indexed="81"/>
            <rFont val="ＭＳ Ｐゴシック"/>
            <family val="3"/>
            <charset val="128"/>
          </rPr>
          <t>同上</t>
        </r>
      </text>
    </comment>
    <comment ref="AK30" authorId="0" shapeId="0" xr:uid="{00000000-0006-0000-0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D927331-0C96-41D0-B41A-35597B3ED8AC}">
      <text>
        <r>
          <rPr>
            <sz val="9"/>
            <color indexed="81"/>
            <rFont val="ＭＳ Ｐゴシック"/>
            <family val="3"/>
            <charset val="128"/>
          </rPr>
          <t>前年度（令和４年度）の実績を記入してください。</t>
        </r>
      </text>
    </comment>
    <comment ref="AR31" authorId="0" shapeId="0" xr:uid="{00000000-0006-0000-0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76FD13F-562E-4280-B2DB-564E5D59F614}">
      <text>
        <r>
          <rPr>
            <sz val="9"/>
            <color indexed="81"/>
            <rFont val="ＭＳ Ｐゴシック"/>
            <family val="3"/>
            <charset val="128"/>
          </rPr>
          <t>前年度（令和４年度）の実績を記入してください。</t>
        </r>
      </text>
    </comment>
    <comment ref="F33" authorId="0" shapeId="0" xr:uid="{F0E0BF2C-06FF-473E-B4B3-BCDE82315B59}">
      <text>
        <r>
          <rPr>
            <sz val="9"/>
            <color indexed="81"/>
            <rFont val="ＭＳ Ｐゴシック"/>
            <family val="3"/>
            <charset val="128"/>
          </rPr>
          <t>前年度（令和４年度）の実績を記入してください。</t>
        </r>
      </text>
    </comment>
    <comment ref="Q33" authorId="0" shapeId="0" xr:uid="{00000000-0006-0000-0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400-000001000000}">
      <text>
        <r>
          <rPr>
            <sz val="10"/>
            <color indexed="81"/>
            <rFont val="ＭＳ Ｐゴシック"/>
            <family val="3"/>
            <charset val="128"/>
          </rPr>
          <t>「表紙」シートで選択された○印が自動的に反映されます。</t>
        </r>
      </text>
    </comment>
    <comment ref="AT4" authorId="0" shapeId="0" xr:uid="{00000000-0006-0000-0400-000002000000}">
      <text>
        <r>
          <rPr>
            <sz val="10"/>
            <color indexed="81"/>
            <rFont val="ＭＳ Ｐゴシック"/>
            <family val="3"/>
            <charset val="128"/>
          </rPr>
          <t>「表紙」シートで選択された○印が自動的に反映されます。</t>
        </r>
      </text>
    </comment>
    <comment ref="AE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400-00000C000000}">
      <text>
        <r>
          <rPr>
            <sz val="9"/>
            <color indexed="81"/>
            <rFont val="ＭＳ Ｐゴシック"/>
            <family val="3"/>
            <charset val="128"/>
          </rPr>
          <t>同上</t>
        </r>
      </text>
    </comment>
    <comment ref="O18" authorId="0" shapeId="0" xr:uid="{00000000-0006-0000-0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400-00000E000000}">
      <text>
        <r>
          <rPr>
            <sz val="9"/>
            <color indexed="81"/>
            <rFont val="ＭＳ Ｐゴシック"/>
            <family val="3"/>
            <charset val="128"/>
          </rPr>
          <t>⑧、⑨、※3及びｂの合計から自動的に計算されます。</t>
        </r>
      </text>
    </comment>
    <comment ref="AG18" authorId="0" shapeId="0" xr:uid="{00000000-0006-0000-0400-00000F000000}">
      <text>
        <r>
          <rPr>
            <sz val="9"/>
            <color indexed="81"/>
            <rFont val="ＭＳ Ｐゴシック"/>
            <family val="3"/>
            <charset val="128"/>
          </rPr>
          <t>右にあるｂ-1およびｂ-2から、自動的に計算されます。</t>
        </r>
      </text>
    </comment>
    <comment ref="AN18" authorId="0" shapeId="0" xr:uid="{00000000-0006-0000-0400-000010000000}">
      <text>
        <r>
          <rPr>
            <sz val="9"/>
            <color indexed="81"/>
            <rFont val="ＭＳ Ｐゴシック"/>
            <family val="3"/>
            <charset val="128"/>
          </rPr>
          <t>右側にある3つの委託目的別内訳量から、自動的に計算されます。</t>
        </r>
      </text>
    </comment>
    <comment ref="AT18" authorId="0" shapeId="0" xr:uid="{00000000-0006-0000-0400-000011000000}">
      <text>
        <r>
          <rPr>
            <sz val="9"/>
            <color indexed="81"/>
            <rFont val="ＭＳ Ｐゴシック"/>
            <family val="3"/>
            <charset val="128"/>
          </rPr>
          <t>同上</t>
        </r>
      </text>
    </comment>
    <comment ref="O21" authorId="0" shapeId="0" xr:uid="{00000000-0006-0000-0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FCC2857-E59D-4D32-A491-E5E1EFB5495A}">
      <text>
        <r>
          <rPr>
            <sz val="9"/>
            <color indexed="81"/>
            <rFont val="ＭＳ Ｐゴシック"/>
            <family val="3"/>
            <charset val="128"/>
          </rPr>
          <t>前年度（令和４年度）の実績を記入してください。</t>
        </r>
      </text>
    </comment>
    <comment ref="O24" authorId="0" shapeId="0" xr:uid="{00000000-0006-0000-0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B35AEE2-A1A4-49D6-95B1-E7AFBF2BE9FD}">
      <text>
        <r>
          <rPr>
            <sz val="9"/>
            <color indexed="81"/>
            <rFont val="ＭＳ Ｐゴシック"/>
            <family val="3"/>
            <charset val="128"/>
          </rPr>
          <t>前年度（令和４年度）の実績を記入してください。</t>
        </r>
      </text>
    </comment>
    <comment ref="F26" authorId="0" shapeId="0" xr:uid="{8E51187D-1611-4F22-AB71-3D1A228FF49E}">
      <text>
        <r>
          <rPr>
            <sz val="9"/>
            <color indexed="81"/>
            <rFont val="ＭＳ Ｐゴシック"/>
            <family val="3"/>
            <charset val="128"/>
          </rPr>
          <t>前年度（令和４年度）の実績を記入してください。</t>
        </r>
      </text>
    </comment>
    <comment ref="F27" authorId="0" shapeId="0" xr:uid="{A6D66723-6D0F-4ECB-8337-06EC42DF043E}">
      <text>
        <r>
          <rPr>
            <sz val="9"/>
            <color indexed="81"/>
            <rFont val="ＭＳ Ｐゴシック"/>
            <family val="3"/>
            <charset val="128"/>
          </rPr>
          <t>前年度（令和４年度）の実績を記入してください。</t>
        </r>
      </text>
    </comment>
    <comment ref="O27" authorId="0" shapeId="0" xr:uid="{00000000-0006-0000-0400-00001B000000}">
      <text>
        <r>
          <rPr>
            <sz val="9"/>
            <color indexed="81"/>
            <rFont val="ＭＳ Ｐゴシック"/>
            <family val="3"/>
            <charset val="128"/>
          </rPr>
          <t>下にあるＢ-1およびＢ-2から、自動的に計算されます。</t>
        </r>
      </text>
    </comment>
    <comment ref="AK27" authorId="0" shapeId="0" xr:uid="{00000000-0006-0000-0400-00001C000000}">
      <text>
        <r>
          <rPr>
            <sz val="9"/>
            <color indexed="81"/>
            <rFont val="ＭＳ Ｐゴシック"/>
            <family val="3"/>
            <charset val="128"/>
          </rPr>
          <t>Ｂとｂの合計が自動的に計算されます。</t>
        </r>
      </text>
    </comment>
    <comment ref="AR27" authorId="0" shapeId="0" xr:uid="{00000000-0006-0000-0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39ABBF5-09BC-44D7-AF0E-C467DD944884}">
      <text>
        <r>
          <rPr>
            <sz val="9"/>
            <color indexed="81"/>
            <rFont val="ＭＳ Ｐゴシック"/>
            <family val="3"/>
            <charset val="128"/>
          </rPr>
          <t>前年度（令和４年度）の実績を記入してください。</t>
        </r>
      </text>
    </comment>
    <comment ref="Z28" authorId="0" shapeId="0" xr:uid="{00000000-0006-0000-0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E3CE4C2-61E9-4E6A-BDC8-76A500D9FA02}">
      <text>
        <r>
          <rPr>
            <sz val="9"/>
            <color indexed="81"/>
            <rFont val="ＭＳ Ｐゴシック"/>
            <family val="3"/>
            <charset val="128"/>
          </rPr>
          <t>前年度（令和４年度）の実績を記入してください。</t>
        </r>
      </text>
    </comment>
    <comment ref="Z29" authorId="0" shapeId="0" xr:uid="{00000000-0006-0000-0400-000021000000}">
      <text>
        <r>
          <rPr>
            <sz val="9"/>
            <color indexed="81"/>
            <rFont val="ＭＳ Ｐゴシック"/>
            <family val="3"/>
            <charset val="128"/>
          </rPr>
          <t>同上</t>
        </r>
      </text>
    </comment>
    <comment ref="F30" authorId="0" shapeId="0" xr:uid="{C3937404-C040-4BBE-961D-45E43CD72485}">
      <text>
        <r>
          <rPr>
            <sz val="9"/>
            <color indexed="81"/>
            <rFont val="ＭＳ Ｐゴシック"/>
            <family val="3"/>
            <charset val="128"/>
          </rPr>
          <t>前年度（令和４年度）の実績を記入してください。</t>
        </r>
      </text>
    </comment>
    <comment ref="Q30" authorId="0" shapeId="0" xr:uid="{00000000-0006-0000-0400-000023000000}">
      <text>
        <r>
          <rPr>
            <sz val="9"/>
            <color indexed="81"/>
            <rFont val="ＭＳ Ｐゴシック"/>
            <family val="3"/>
            <charset val="128"/>
          </rPr>
          <t>右側にある3つの委託目的別内訳量から、自動的に計算されます。</t>
        </r>
      </text>
    </comment>
    <comment ref="Z30" authorId="0" shapeId="0" xr:uid="{00000000-0006-0000-0400-000024000000}">
      <text>
        <r>
          <rPr>
            <sz val="9"/>
            <color indexed="81"/>
            <rFont val="ＭＳ Ｐゴシック"/>
            <family val="3"/>
            <charset val="128"/>
          </rPr>
          <t>同上</t>
        </r>
      </text>
    </comment>
    <comment ref="AK30" authorId="0" shapeId="0" xr:uid="{00000000-0006-0000-0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214913A-41D5-4FD5-839C-BF5E64C9DBAE}">
      <text>
        <r>
          <rPr>
            <sz val="9"/>
            <color indexed="81"/>
            <rFont val="ＭＳ Ｐゴシック"/>
            <family val="3"/>
            <charset val="128"/>
          </rPr>
          <t>前年度（令和４年度）の実績を記入してください。</t>
        </r>
      </text>
    </comment>
    <comment ref="AR31" authorId="0" shapeId="0" xr:uid="{00000000-0006-0000-0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3908B4C-AF62-4A6F-9864-FD1F1A9DC0CB}">
      <text>
        <r>
          <rPr>
            <sz val="9"/>
            <color indexed="81"/>
            <rFont val="ＭＳ Ｐゴシック"/>
            <family val="3"/>
            <charset val="128"/>
          </rPr>
          <t>前年度（令和４年度）の実績を記入してください。</t>
        </r>
      </text>
    </comment>
    <comment ref="F33" authorId="0" shapeId="0" xr:uid="{17D8FD68-800F-48B5-942D-2DAD94E53C21}">
      <text>
        <r>
          <rPr>
            <sz val="9"/>
            <color indexed="81"/>
            <rFont val="ＭＳ Ｐゴシック"/>
            <family val="3"/>
            <charset val="128"/>
          </rPr>
          <t>前年度（令和４年度）の実績を記入してください。</t>
        </r>
      </text>
    </comment>
    <comment ref="Q33" authorId="0" shapeId="0" xr:uid="{00000000-0006-0000-0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500-000001000000}">
      <text>
        <r>
          <rPr>
            <sz val="10"/>
            <color indexed="81"/>
            <rFont val="ＭＳ Ｐゴシック"/>
            <family val="3"/>
            <charset val="128"/>
          </rPr>
          <t>「表紙」シートで選択された○印が自動的に反映されます。</t>
        </r>
      </text>
    </comment>
    <comment ref="AT4" authorId="0" shapeId="0" xr:uid="{00000000-0006-0000-0500-000002000000}">
      <text>
        <r>
          <rPr>
            <sz val="10"/>
            <color indexed="81"/>
            <rFont val="ＭＳ Ｐゴシック"/>
            <family val="3"/>
            <charset val="128"/>
          </rPr>
          <t>「表紙」シートで選択された○印が自動的に反映されます。</t>
        </r>
      </text>
    </comment>
    <comment ref="AE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5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5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5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5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500-00000C000000}">
      <text>
        <r>
          <rPr>
            <sz val="9"/>
            <color indexed="81"/>
            <rFont val="ＭＳ Ｐゴシック"/>
            <family val="3"/>
            <charset val="128"/>
          </rPr>
          <t>同上</t>
        </r>
      </text>
    </comment>
    <comment ref="O18" authorId="0" shapeId="0" xr:uid="{00000000-0006-0000-05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500-00000E000000}">
      <text>
        <r>
          <rPr>
            <sz val="9"/>
            <color indexed="81"/>
            <rFont val="ＭＳ Ｐゴシック"/>
            <family val="3"/>
            <charset val="128"/>
          </rPr>
          <t>⑧、⑨、※3及びｂの合計から自動的に計算されます。</t>
        </r>
      </text>
    </comment>
    <comment ref="AG18" authorId="0" shapeId="0" xr:uid="{00000000-0006-0000-0500-00000F000000}">
      <text>
        <r>
          <rPr>
            <sz val="9"/>
            <color indexed="81"/>
            <rFont val="ＭＳ Ｐゴシック"/>
            <family val="3"/>
            <charset val="128"/>
          </rPr>
          <t>右にあるｂ-1およびｂ-2から、自動的に計算されます。</t>
        </r>
      </text>
    </comment>
    <comment ref="AN18" authorId="0" shapeId="0" xr:uid="{00000000-0006-0000-0500-000010000000}">
      <text>
        <r>
          <rPr>
            <sz val="9"/>
            <color indexed="81"/>
            <rFont val="ＭＳ Ｐゴシック"/>
            <family val="3"/>
            <charset val="128"/>
          </rPr>
          <t>右側にある3つの委託目的別内訳量から、自動的に計算されます。</t>
        </r>
      </text>
    </comment>
    <comment ref="AT18" authorId="0" shapeId="0" xr:uid="{00000000-0006-0000-0500-000011000000}">
      <text>
        <r>
          <rPr>
            <sz val="9"/>
            <color indexed="81"/>
            <rFont val="ＭＳ Ｐゴシック"/>
            <family val="3"/>
            <charset val="128"/>
          </rPr>
          <t>同上</t>
        </r>
      </text>
    </comment>
    <comment ref="O21" authorId="0" shapeId="0" xr:uid="{00000000-0006-0000-05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5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160873A-BC4A-40C1-B8ED-B2DF3C8FED6D}">
      <text>
        <r>
          <rPr>
            <sz val="9"/>
            <color indexed="81"/>
            <rFont val="ＭＳ Ｐゴシック"/>
            <family val="3"/>
            <charset val="128"/>
          </rPr>
          <t>前年度（令和４年度）の実績を記入してください。</t>
        </r>
      </text>
    </comment>
    <comment ref="O24" authorId="0" shapeId="0" xr:uid="{00000000-0006-0000-05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5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1133EB6-FCFC-47DA-8B6F-CA7A1E20BA24}">
      <text>
        <r>
          <rPr>
            <sz val="9"/>
            <color indexed="81"/>
            <rFont val="ＭＳ Ｐゴシック"/>
            <family val="3"/>
            <charset val="128"/>
          </rPr>
          <t>前年度（令和４年度）の実績を記入してください。</t>
        </r>
      </text>
    </comment>
    <comment ref="F26" authorId="0" shapeId="0" xr:uid="{251C0DB4-3300-4E88-9E37-ED766B172489}">
      <text>
        <r>
          <rPr>
            <sz val="9"/>
            <color indexed="81"/>
            <rFont val="ＭＳ Ｐゴシック"/>
            <family val="3"/>
            <charset val="128"/>
          </rPr>
          <t>前年度（令和４年度）の実績を記入してください。</t>
        </r>
      </text>
    </comment>
    <comment ref="F27" authorId="0" shapeId="0" xr:uid="{46481DE4-FB57-4AB6-8159-B8E79FBBBF80}">
      <text>
        <r>
          <rPr>
            <sz val="9"/>
            <color indexed="81"/>
            <rFont val="ＭＳ Ｐゴシック"/>
            <family val="3"/>
            <charset val="128"/>
          </rPr>
          <t>前年度（令和４年度）の実績を記入してください。</t>
        </r>
      </text>
    </comment>
    <comment ref="O27" authorId="0" shapeId="0" xr:uid="{00000000-0006-0000-0500-00001B000000}">
      <text>
        <r>
          <rPr>
            <sz val="9"/>
            <color indexed="81"/>
            <rFont val="ＭＳ Ｐゴシック"/>
            <family val="3"/>
            <charset val="128"/>
          </rPr>
          <t>下にあるＢ-1およびＢ-2から、自動的に計算されます。</t>
        </r>
      </text>
    </comment>
    <comment ref="AK27" authorId="0" shapeId="0" xr:uid="{00000000-0006-0000-0500-00001C000000}">
      <text>
        <r>
          <rPr>
            <sz val="9"/>
            <color indexed="81"/>
            <rFont val="ＭＳ Ｐゴシック"/>
            <family val="3"/>
            <charset val="128"/>
          </rPr>
          <t>Ｂとｂの合計が自動的に計算されます。</t>
        </r>
      </text>
    </comment>
    <comment ref="AR27" authorId="0" shapeId="0" xr:uid="{00000000-0006-0000-05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8190FD2-1FC0-4083-B3D2-5BCB4116B9D4}">
      <text>
        <r>
          <rPr>
            <sz val="9"/>
            <color indexed="81"/>
            <rFont val="ＭＳ Ｐゴシック"/>
            <family val="3"/>
            <charset val="128"/>
          </rPr>
          <t>前年度（令和４年度）の実績を記入してください。</t>
        </r>
      </text>
    </comment>
    <comment ref="Z28" authorId="0" shapeId="0" xr:uid="{00000000-0006-0000-05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60E3C7D-0C32-49E4-AC65-63E146ACF327}">
      <text>
        <r>
          <rPr>
            <sz val="9"/>
            <color indexed="81"/>
            <rFont val="ＭＳ Ｐゴシック"/>
            <family val="3"/>
            <charset val="128"/>
          </rPr>
          <t>前年度（令和４年度）の実績を記入してください。</t>
        </r>
      </text>
    </comment>
    <comment ref="Z29" authorId="0" shapeId="0" xr:uid="{00000000-0006-0000-0500-000021000000}">
      <text>
        <r>
          <rPr>
            <sz val="9"/>
            <color indexed="81"/>
            <rFont val="ＭＳ Ｐゴシック"/>
            <family val="3"/>
            <charset val="128"/>
          </rPr>
          <t>同上</t>
        </r>
      </text>
    </comment>
    <comment ref="F30" authorId="0" shapeId="0" xr:uid="{DD7ED818-C373-4433-88FE-96076CD29C1A}">
      <text>
        <r>
          <rPr>
            <sz val="9"/>
            <color indexed="81"/>
            <rFont val="ＭＳ Ｐゴシック"/>
            <family val="3"/>
            <charset val="128"/>
          </rPr>
          <t>前年度（令和４年度）の実績を記入してください。</t>
        </r>
      </text>
    </comment>
    <comment ref="Q30" authorId="0" shapeId="0" xr:uid="{00000000-0006-0000-0500-000023000000}">
      <text>
        <r>
          <rPr>
            <sz val="9"/>
            <color indexed="81"/>
            <rFont val="ＭＳ Ｐゴシック"/>
            <family val="3"/>
            <charset val="128"/>
          </rPr>
          <t>右側にある3つの委託目的別内訳量から、自動的に計算されます。</t>
        </r>
      </text>
    </comment>
    <comment ref="Z30" authorId="0" shapeId="0" xr:uid="{00000000-0006-0000-0500-000024000000}">
      <text>
        <r>
          <rPr>
            <sz val="9"/>
            <color indexed="81"/>
            <rFont val="ＭＳ Ｐゴシック"/>
            <family val="3"/>
            <charset val="128"/>
          </rPr>
          <t>同上</t>
        </r>
      </text>
    </comment>
    <comment ref="AK30" authorId="0" shapeId="0" xr:uid="{00000000-0006-0000-05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8C1A6B4-99D5-4A14-B21F-FC7E618E2689}">
      <text>
        <r>
          <rPr>
            <sz val="9"/>
            <color indexed="81"/>
            <rFont val="ＭＳ Ｐゴシック"/>
            <family val="3"/>
            <charset val="128"/>
          </rPr>
          <t>前年度（令和４年度）の実績を記入してください。</t>
        </r>
      </text>
    </comment>
    <comment ref="AR31" authorId="0" shapeId="0" xr:uid="{00000000-0006-0000-05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17B4FA52-4091-4326-A2D2-F38534910AAA}">
      <text>
        <r>
          <rPr>
            <sz val="9"/>
            <color indexed="81"/>
            <rFont val="ＭＳ Ｐゴシック"/>
            <family val="3"/>
            <charset val="128"/>
          </rPr>
          <t>前年度（令和４年度）の実績を記入してください。</t>
        </r>
      </text>
    </comment>
    <comment ref="F33" authorId="0" shapeId="0" xr:uid="{02DBE270-3C9C-4F28-9668-D1F0FCFF842F}">
      <text>
        <r>
          <rPr>
            <sz val="9"/>
            <color indexed="81"/>
            <rFont val="ＭＳ Ｐゴシック"/>
            <family val="3"/>
            <charset val="128"/>
          </rPr>
          <t>前年度（令和４年度）の実績を記入してください。</t>
        </r>
      </text>
    </comment>
    <comment ref="Q33" authorId="0" shapeId="0" xr:uid="{00000000-0006-0000-05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600-000001000000}">
      <text>
        <r>
          <rPr>
            <sz val="10"/>
            <color indexed="81"/>
            <rFont val="ＭＳ Ｐゴシック"/>
            <family val="3"/>
            <charset val="128"/>
          </rPr>
          <t>「表紙」シートで選択された○印が自動的に反映されます。</t>
        </r>
      </text>
    </comment>
    <comment ref="AT4" authorId="0" shapeId="0" xr:uid="{00000000-0006-0000-0600-000002000000}">
      <text>
        <r>
          <rPr>
            <sz val="10"/>
            <color indexed="81"/>
            <rFont val="ＭＳ Ｐゴシック"/>
            <family val="3"/>
            <charset val="128"/>
          </rPr>
          <t>「表紙」シートで選択された○印が自動的に反映されます。</t>
        </r>
      </text>
    </comment>
    <comment ref="AE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6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6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6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6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600-00000C000000}">
      <text>
        <r>
          <rPr>
            <sz val="9"/>
            <color indexed="81"/>
            <rFont val="ＭＳ Ｐゴシック"/>
            <family val="3"/>
            <charset val="128"/>
          </rPr>
          <t>同上</t>
        </r>
      </text>
    </comment>
    <comment ref="O18" authorId="0" shapeId="0" xr:uid="{00000000-0006-0000-06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600-00000E000000}">
      <text>
        <r>
          <rPr>
            <sz val="9"/>
            <color indexed="81"/>
            <rFont val="ＭＳ Ｐゴシック"/>
            <family val="3"/>
            <charset val="128"/>
          </rPr>
          <t>⑧、⑨、※3及びｂの合計から自動的に計算されます。</t>
        </r>
      </text>
    </comment>
    <comment ref="AG18" authorId="0" shapeId="0" xr:uid="{00000000-0006-0000-0600-00000F000000}">
      <text>
        <r>
          <rPr>
            <sz val="9"/>
            <color indexed="81"/>
            <rFont val="ＭＳ Ｐゴシック"/>
            <family val="3"/>
            <charset val="128"/>
          </rPr>
          <t>右にあるｂ-1およびｂ-2から、自動的に計算されます。</t>
        </r>
      </text>
    </comment>
    <comment ref="AN18" authorId="0" shapeId="0" xr:uid="{00000000-0006-0000-0600-000010000000}">
      <text>
        <r>
          <rPr>
            <sz val="9"/>
            <color indexed="81"/>
            <rFont val="ＭＳ Ｐゴシック"/>
            <family val="3"/>
            <charset val="128"/>
          </rPr>
          <t>右側にある3つの委託目的別内訳量から、自動的に計算されます。</t>
        </r>
      </text>
    </comment>
    <comment ref="AT18" authorId="0" shapeId="0" xr:uid="{00000000-0006-0000-0600-000011000000}">
      <text>
        <r>
          <rPr>
            <sz val="9"/>
            <color indexed="81"/>
            <rFont val="ＭＳ Ｐゴシック"/>
            <family val="3"/>
            <charset val="128"/>
          </rPr>
          <t>同上</t>
        </r>
      </text>
    </comment>
    <comment ref="O21" authorId="0" shapeId="0" xr:uid="{00000000-0006-0000-06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6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5A73339-6482-4E55-8FAD-464D10F49477}">
      <text>
        <r>
          <rPr>
            <sz val="9"/>
            <color indexed="81"/>
            <rFont val="ＭＳ Ｐゴシック"/>
            <family val="3"/>
            <charset val="128"/>
          </rPr>
          <t>前年度（令和４年度）の実績を記入してください。</t>
        </r>
      </text>
    </comment>
    <comment ref="O24" authorId="0" shapeId="0" xr:uid="{00000000-0006-0000-06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6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E4BA699C-6A3D-448D-95C7-765B8247034E}">
      <text>
        <r>
          <rPr>
            <sz val="9"/>
            <color indexed="81"/>
            <rFont val="ＭＳ Ｐゴシック"/>
            <family val="3"/>
            <charset val="128"/>
          </rPr>
          <t>前年度（令和４年度）の実績を記入してください。</t>
        </r>
      </text>
    </comment>
    <comment ref="F26" authorId="0" shapeId="0" xr:uid="{C7363FF7-4916-4D96-83EA-DDA5D01733AE}">
      <text>
        <r>
          <rPr>
            <sz val="9"/>
            <color indexed="81"/>
            <rFont val="ＭＳ Ｐゴシック"/>
            <family val="3"/>
            <charset val="128"/>
          </rPr>
          <t>前年度（令和４年度）の実績を記入してください。</t>
        </r>
      </text>
    </comment>
    <comment ref="F27" authorId="0" shapeId="0" xr:uid="{66B62E0D-2C03-44D8-B1B6-441203F6FFB9}">
      <text>
        <r>
          <rPr>
            <sz val="9"/>
            <color indexed="81"/>
            <rFont val="ＭＳ Ｐゴシック"/>
            <family val="3"/>
            <charset val="128"/>
          </rPr>
          <t>前年度（令和４年度）の実績を記入してください。</t>
        </r>
      </text>
    </comment>
    <comment ref="O27" authorId="0" shapeId="0" xr:uid="{00000000-0006-0000-0600-00001B000000}">
      <text>
        <r>
          <rPr>
            <sz val="9"/>
            <color indexed="81"/>
            <rFont val="ＭＳ Ｐゴシック"/>
            <family val="3"/>
            <charset val="128"/>
          </rPr>
          <t>下にあるＢ-1およびＢ-2から、自動的に計算されます。</t>
        </r>
      </text>
    </comment>
    <comment ref="AK27" authorId="0" shapeId="0" xr:uid="{00000000-0006-0000-0600-00001C000000}">
      <text>
        <r>
          <rPr>
            <sz val="9"/>
            <color indexed="81"/>
            <rFont val="ＭＳ Ｐゴシック"/>
            <family val="3"/>
            <charset val="128"/>
          </rPr>
          <t>Ｂとｂの合計が自動的に計算されます。</t>
        </r>
      </text>
    </comment>
    <comment ref="AR27" authorId="0" shapeId="0" xr:uid="{00000000-0006-0000-06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E9B26AC-2A12-4841-A509-68924C3B2C67}">
      <text>
        <r>
          <rPr>
            <sz val="9"/>
            <color indexed="81"/>
            <rFont val="ＭＳ Ｐゴシック"/>
            <family val="3"/>
            <charset val="128"/>
          </rPr>
          <t>前年度（令和４年度）の実績を記入してください。</t>
        </r>
      </text>
    </comment>
    <comment ref="Z28" authorId="0" shapeId="0" xr:uid="{00000000-0006-0000-06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3E1AFE1-B220-4E25-B564-5D823A61DAA3}">
      <text>
        <r>
          <rPr>
            <sz val="9"/>
            <color indexed="81"/>
            <rFont val="ＭＳ Ｐゴシック"/>
            <family val="3"/>
            <charset val="128"/>
          </rPr>
          <t>前年度（令和４年度）の実績を記入してください。</t>
        </r>
      </text>
    </comment>
    <comment ref="Z29" authorId="0" shapeId="0" xr:uid="{00000000-0006-0000-0600-000021000000}">
      <text>
        <r>
          <rPr>
            <sz val="9"/>
            <color indexed="81"/>
            <rFont val="ＭＳ Ｐゴシック"/>
            <family val="3"/>
            <charset val="128"/>
          </rPr>
          <t>同上</t>
        </r>
      </text>
    </comment>
    <comment ref="F30" authorId="0" shapeId="0" xr:uid="{41CDC2B9-7745-4479-A492-E818F0AF6194}">
      <text>
        <r>
          <rPr>
            <sz val="9"/>
            <color indexed="81"/>
            <rFont val="ＭＳ Ｐゴシック"/>
            <family val="3"/>
            <charset val="128"/>
          </rPr>
          <t>前年度（令和４年度）の実績を記入してください。</t>
        </r>
      </text>
    </comment>
    <comment ref="Q30" authorId="0" shapeId="0" xr:uid="{00000000-0006-0000-0600-000023000000}">
      <text>
        <r>
          <rPr>
            <sz val="9"/>
            <color indexed="81"/>
            <rFont val="ＭＳ Ｐゴシック"/>
            <family val="3"/>
            <charset val="128"/>
          </rPr>
          <t>右側にある3つの委託目的別内訳量から、自動的に計算されます。</t>
        </r>
      </text>
    </comment>
    <comment ref="Z30" authorId="0" shapeId="0" xr:uid="{00000000-0006-0000-0600-000024000000}">
      <text>
        <r>
          <rPr>
            <sz val="9"/>
            <color indexed="81"/>
            <rFont val="ＭＳ Ｐゴシック"/>
            <family val="3"/>
            <charset val="128"/>
          </rPr>
          <t>同上</t>
        </r>
      </text>
    </comment>
    <comment ref="AK30" authorId="0" shapeId="0" xr:uid="{00000000-0006-0000-06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679D439-F42B-42C7-80A7-926BDEEFF38D}">
      <text>
        <r>
          <rPr>
            <sz val="9"/>
            <color indexed="81"/>
            <rFont val="ＭＳ Ｐゴシック"/>
            <family val="3"/>
            <charset val="128"/>
          </rPr>
          <t>前年度（令和４年度）の実績を記入してください。</t>
        </r>
      </text>
    </comment>
    <comment ref="AR31" authorId="0" shapeId="0" xr:uid="{00000000-0006-0000-06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6D91ED1-F77C-4F2E-A4BD-3996913AC921}">
      <text>
        <r>
          <rPr>
            <sz val="9"/>
            <color indexed="81"/>
            <rFont val="ＭＳ Ｐゴシック"/>
            <family val="3"/>
            <charset val="128"/>
          </rPr>
          <t>前年度（令和４年度）の実績を記入してください。</t>
        </r>
      </text>
    </comment>
    <comment ref="F33" authorId="0" shapeId="0" xr:uid="{6237FB8C-01E2-443D-AFB4-434278A6C54A}">
      <text>
        <r>
          <rPr>
            <sz val="9"/>
            <color indexed="81"/>
            <rFont val="ＭＳ Ｐゴシック"/>
            <family val="3"/>
            <charset val="128"/>
          </rPr>
          <t>前年度（令和４年度）の実績を記入してください。</t>
        </r>
      </text>
    </comment>
    <comment ref="Q33" authorId="0" shapeId="0" xr:uid="{00000000-0006-0000-06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700-000001000000}">
      <text>
        <r>
          <rPr>
            <sz val="10"/>
            <color indexed="81"/>
            <rFont val="ＭＳ Ｐゴシック"/>
            <family val="3"/>
            <charset val="128"/>
          </rPr>
          <t>「表紙」シートで選択された○印が自動的に反映されます。</t>
        </r>
      </text>
    </comment>
    <comment ref="AT4" authorId="0" shapeId="0" xr:uid="{00000000-0006-0000-0700-000002000000}">
      <text>
        <r>
          <rPr>
            <sz val="10"/>
            <color indexed="81"/>
            <rFont val="ＭＳ Ｐゴシック"/>
            <family val="3"/>
            <charset val="128"/>
          </rPr>
          <t>「表紙」シートで選択された○印が自動的に反映されます。</t>
        </r>
      </text>
    </comment>
    <comment ref="AE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7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7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7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7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700-00000C000000}">
      <text>
        <r>
          <rPr>
            <sz val="9"/>
            <color indexed="81"/>
            <rFont val="ＭＳ Ｐゴシック"/>
            <family val="3"/>
            <charset val="128"/>
          </rPr>
          <t>同上</t>
        </r>
      </text>
    </comment>
    <comment ref="O18" authorId="0" shapeId="0" xr:uid="{00000000-0006-0000-07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700-00000E000000}">
      <text>
        <r>
          <rPr>
            <sz val="9"/>
            <color indexed="81"/>
            <rFont val="ＭＳ Ｐゴシック"/>
            <family val="3"/>
            <charset val="128"/>
          </rPr>
          <t>⑧、⑨、※3及びｂの合計から自動的に計算されます。</t>
        </r>
      </text>
    </comment>
    <comment ref="AG18" authorId="0" shapeId="0" xr:uid="{00000000-0006-0000-0700-00000F000000}">
      <text>
        <r>
          <rPr>
            <sz val="9"/>
            <color indexed="81"/>
            <rFont val="ＭＳ Ｐゴシック"/>
            <family val="3"/>
            <charset val="128"/>
          </rPr>
          <t>右にあるｂ-1およびｂ-2から、自動的に計算されます。</t>
        </r>
      </text>
    </comment>
    <comment ref="AN18" authorId="0" shapeId="0" xr:uid="{00000000-0006-0000-0700-000010000000}">
      <text>
        <r>
          <rPr>
            <sz val="9"/>
            <color indexed="81"/>
            <rFont val="ＭＳ Ｐゴシック"/>
            <family val="3"/>
            <charset val="128"/>
          </rPr>
          <t>右側にある3つの委託目的別内訳量から、自動的に計算されます。</t>
        </r>
      </text>
    </comment>
    <comment ref="AT18" authorId="0" shapeId="0" xr:uid="{00000000-0006-0000-0700-000011000000}">
      <text>
        <r>
          <rPr>
            <sz val="9"/>
            <color indexed="81"/>
            <rFont val="ＭＳ Ｐゴシック"/>
            <family val="3"/>
            <charset val="128"/>
          </rPr>
          <t>同上</t>
        </r>
      </text>
    </comment>
    <comment ref="O21" authorId="0" shapeId="0" xr:uid="{00000000-0006-0000-07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7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304756F-95D3-4D98-81EF-190BB05BD47A}">
      <text>
        <r>
          <rPr>
            <sz val="9"/>
            <color indexed="81"/>
            <rFont val="ＭＳ Ｐゴシック"/>
            <family val="3"/>
            <charset val="128"/>
          </rPr>
          <t>前年度（令和４年度）の実績を記入してください。</t>
        </r>
      </text>
    </comment>
    <comment ref="O24" authorId="0" shapeId="0" xr:uid="{00000000-0006-0000-07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7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12934B3-82FF-4158-A2A4-B1D9BE18ECC5}">
      <text>
        <r>
          <rPr>
            <sz val="9"/>
            <color indexed="81"/>
            <rFont val="ＭＳ Ｐゴシック"/>
            <family val="3"/>
            <charset val="128"/>
          </rPr>
          <t>前年度（令和４年度）の実績を記入してください。</t>
        </r>
      </text>
    </comment>
    <comment ref="F26" authorId="0" shapeId="0" xr:uid="{1BE6EB55-3084-4FC4-BD91-529FAE5094E8}">
      <text>
        <r>
          <rPr>
            <sz val="9"/>
            <color indexed="81"/>
            <rFont val="ＭＳ Ｐゴシック"/>
            <family val="3"/>
            <charset val="128"/>
          </rPr>
          <t>前年度（令和４年度）の実績を記入してください。</t>
        </r>
      </text>
    </comment>
    <comment ref="F27" authorId="0" shapeId="0" xr:uid="{C9269939-C2BB-46C6-A8BF-5A80F90AD48D}">
      <text>
        <r>
          <rPr>
            <sz val="9"/>
            <color indexed="81"/>
            <rFont val="ＭＳ Ｐゴシック"/>
            <family val="3"/>
            <charset val="128"/>
          </rPr>
          <t>前年度（令和４年度）の実績を記入してください。</t>
        </r>
      </text>
    </comment>
    <comment ref="O27" authorId="0" shapeId="0" xr:uid="{00000000-0006-0000-0700-00001B000000}">
      <text>
        <r>
          <rPr>
            <sz val="9"/>
            <color indexed="81"/>
            <rFont val="ＭＳ Ｐゴシック"/>
            <family val="3"/>
            <charset val="128"/>
          </rPr>
          <t>下にあるＢ-1およびＢ-2から、自動的に計算されます。</t>
        </r>
      </text>
    </comment>
    <comment ref="AK27" authorId="0" shapeId="0" xr:uid="{00000000-0006-0000-0700-00001C000000}">
      <text>
        <r>
          <rPr>
            <sz val="9"/>
            <color indexed="81"/>
            <rFont val="ＭＳ Ｐゴシック"/>
            <family val="3"/>
            <charset val="128"/>
          </rPr>
          <t>Ｂとｂの合計が自動的に計算されます。</t>
        </r>
      </text>
    </comment>
    <comment ref="AR27" authorId="0" shapeId="0" xr:uid="{00000000-0006-0000-07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AF79888-4061-4C9D-A377-8A2BAACAF168}">
      <text>
        <r>
          <rPr>
            <sz val="9"/>
            <color indexed="81"/>
            <rFont val="ＭＳ Ｐゴシック"/>
            <family val="3"/>
            <charset val="128"/>
          </rPr>
          <t>前年度（令和４年度）の実績を記入してください。</t>
        </r>
      </text>
    </comment>
    <comment ref="Z28" authorId="0" shapeId="0" xr:uid="{00000000-0006-0000-07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187DA37-C7C0-46D0-81E3-A8358772207F}">
      <text>
        <r>
          <rPr>
            <sz val="9"/>
            <color indexed="81"/>
            <rFont val="ＭＳ Ｐゴシック"/>
            <family val="3"/>
            <charset val="128"/>
          </rPr>
          <t>前年度（令和４年度）の実績を記入してください。</t>
        </r>
      </text>
    </comment>
    <comment ref="Z29" authorId="0" shapeId="0" xr:uid="{00000000-0006-0000-0700-000021000000}">
      <text>
        <r>
          <rPr>
            <sz val="9"/>
            <color indexed="81"/>
            <rFont val="ＭＳ Ｐゴシック"/>
            <family val="3"/>
            <charset val="128"/>
          </rPr>
          <t>同上</t>
        </r>
      </text>
    </comment>
    <comment ref="F30" authorId="0" shapeId="0" xr:uid="{31A01621-4B6C-4BA2-A704-12FBA5B78931}">
      <text>
        <r>
          <rPr>
            <sz val="9"/>
            <color indexed="81"/>
            <rFont val="ＭＳ Ｐゴシック"/>
            <family val="3"/>
            <charset val="128"/>
          </rPr>
          <t>前年度（令和４年度）の実績を記入してください。</t>
        </r>
      </text>
    </comment>
    <comment ref="Q30" authorId="0" shapeId="0" xr:uid="{00000000-0006-0000-0700-000023000000}">
      <text>
        <r>
          <rPr>
            <sz val="9"/>
            <color indexed="81"/>
            <rFont val="ＭＳ Ｐゴシック"/>
            <family val="3"/>
            <charset val="128"/>
          </rPr>
          <t>右側にある3つの委託目的別内訳量から、自動的に計算されます。</t>
        </r>
      </text>
    </comment>
    <comment ref="Z30" authorId="0" shapeId="0" xr:uid="{00000000-0006-0000-0700-000024000000}">
      <text>
        <r>
          <rPr>
            <sz val="9"/>
            <color indexed="81"/>
            <rFont val="ＭＳ Ｐゴシック"/>
            <family val="3"/>
            <charset val="128"/>
          </rPr>
          <t>同上</t>
        </r>
      </text>
    </comment>
    <comment ref="AK30" authorId="0" shapeId="0" xr:uid="{00000000-0006-0000-07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C933A8B-7FAF-4065-83A2-13CA7437526D}">
      <text>
        <r>
          <rPr>
            <sz val="9"/>
            <color indexed="81"/>
            <rFont val="ＭＳ Ｐゴシック"/>
            <family val="3"/>
            <charset val="128"/>
          </rPr>
          <t>前年度（令和４年度）の実績を記入してください。</t>
        </r>
      </text>
    </comment>
    <comment ref="AR31" authorId="0" shapeId="0" xr:uid="{00000000-0006-0000-07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85E46AF-B6FD-4AFE-93AB-5F220A163423}">
      <text>
        <r>
          <rPr>
            <sz val="9"/>
            <color indexed="81"/>
            <rFont val="ＭＳ Ｐゴシック"/>
            <family val="3"/>
            <charset val="128"/>
          </rPr>
          <t>前年度（令和４年度）の実績を記入してください。</t>
        </r>
      </text>
    </comment>
    <comment ref="F33" authorId="0" shapeId="0" xr:uid="{3761A45C-4093-4F35-AFFF-C63E694394E2}">
      <text>
        <r>
          <rPr>
            <sz val="9"/>
            <color indexed="81"/>
            <rFont val="ＭＳ Ｐゴシック"/>
            <family val="3"/>
            <charset val="128"/>
          </rPr>
          <t>前年度（令和４年度）の実績を記入してください。</t>
        </r>
      </text>
    </comment>
    <comment ref="Q33" authorId="0" shapeId="0" xr:uid="{00000000-0006-0000-07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800-000001000000}">
      <text>
        <r>
          <rPr>
            <sz val="10"/>
            <color indexed="81"/>
            <rFont val="ＭＳ Ｐゴシック"/>
            <family val="3"/>
            <charset val="128"/>
          </rPr>
          <t>「表紙」シートで選択された○印が自動的に反映されます。</t>
        </r>
      </text>
    </comment>
    <comment ref="AT4" authorId="0" shapeId="0" xr:uid="{00000000-0006-0000-0800-000002000000}">
      <text>
        <r>
          <rPr>
            <sz val="10"/>
            <color indexed="81"/>
            <rFont val="ＭＳ Ｐゴシック"/>
            <family val="3"/>
            <charset val="128"/>
          </rPr>
          <t>「表紙」シートで選択された○印が自動的に反映されます。</t>
        </r>
      </text>
    </comment>
    <comment ref="AE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8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8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8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8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800-00000C000000}">
      <text>
        <r>
          <rPr>
            <sz val="9"/>
            <color indexed="81"/>
            <rFont val="ＭＳ Ｐゴシック"/>
            <family val="3"/>
            <charset val="128"/>
          </rPr>
          <t>同上</t>
        </r>
      </text>
    </comment>
    <comment ref="O18" authorId="0" shapeId="0" xr:uid="{00000000-0006-0000-08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800-00000E000000}">
      <text>
        <r>
          <rPr>
            <sz val="9"/>
            <color indexed="81"/>
            <rFont val="ＭＳ Ｐゴシック"/>
            <family val="3"/>
            <charset val="128"/>
          </rPr>
          <t>⑧、⑨、※3及びｂの合計から自動的に計算されます。</t>
        </r>
      </text>
    </comment>
    <comment ref="AG18" authorId="0" shapeId="0" xr:uid="{00000000-0006-0000-0800-00000F000000}">
      <text>
        <r>
          <rPr>
            <sz val="9"/>
            <color indexed="81"/>
            <rFont val="ＭＳ Ｐゴシック"/>
            <family val="3"/>
            <charset val="128"/>
          </rPr>
          <t>右にあるｂ-1およびｂ-2から、自動的に計算されます。</t>
        </r>
      </text>
    </comment>
    <comment ref="AN18" authorId="0" shapeId="0" xr:uid="{00000000-0006-0000-0800-000010000000}">
      <text>
        <r>
          <rPr>
            <sz val="9"/>
            <color indexed="81"/>
            <rFont val="ＭＳ Ｐゴシック"/>
            <family val="3"/>
            <charset val="128"/>
          </rPr>
          <t>右側にある3つの委託目的別内訳量から、自動的に計算されます。</t>
        </r>
      </text>
    </comment>
    <comment ref="AT18" authorId="0" shapeId="0" xr:uid="{00000000-0006-0000-0800-000011000000}">
      <text>
        <r>
          <rPr>
            <sz val="9"/>
            <color indexed="81"/>
            <rFont val="ＭＳ Ｐゴシック"/>
            <family val="3"/>
            <charset val="128"/>
          </rPr>
          <t>同上</t>
        </r>
      </text>
    </comment>
    <comment ref="O21" authorId="0" shapeId="0" xr:uid="{00000000-0006-0000-08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8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9697B4E-EC3D-4D65-948B-B03C7BC06AAC}">
      <text>
        <r>
          <rPr>
            <sz val="9"/>
            <color indexed="81"/>
            <rFont val="ＭＳ Ｐゴシック"/>
            <family val="3"/>
            <charset val="128"/>
          </rPr>
          <t>前年度（令和４年度）の実績を記入してください。</t>
        </r>
      </text>
    </comment>
    <comment ref="O24" authorId="0" shapeId="0" xr:uid="{00000000-0006-0000-08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8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C46CEA7-F4A8-4C5A-B48F-1A07608F0FFE}">
      <text>
        <r>
          <rPr>
            <sz val="9"/>
            <color indexed="81"/>
            <rFont val="ＭＳ Ｐゴシック"/>
            <family val="3"/>
            <charset val="128"/>
          </rPr>
          <t>前年度（令和４年度）の実績を記入してください。</t>
        </r>
      </text>
    </comment>
    <comment ref="F26" authorId="0" shapeId="0" xr:uid="{0CDA9B36-03B8-4B66-8D62-B6D72123CCA4}">
      <text>
        <r>
          <rPr>
            <sz val="9"/>
            <color indexed="81"/>
            <rFont val="ＭＳ Ｐゴシック"/>
            <family val="3"/>
            <charset val="128"/>
          </rPr>
          <t>前年度（令和４年度）の実績を記入してください。</t>
        </r>
      </text>
    </comment>
    <comment ref="F27" authorId="0" shapeId="0" xr:uid="{010C3B7A-7584-444D-97D0-BAD3CF6912A5}">
      <text>
        <r>
          <rPr>
            <sz val="9"/>
            <color indexed="81"/>
            <rFont val="ＭＳ Ｐゴシック"/>
            <family val="3"/>
            <charset val="128"/>
          </rPr>
          <t>前年度（令和４年度）の実績を記入してください。</t>
        </r>
      </text>
    </comment>
    <comment ref="O27" authorId="0" shapeId="0" xr:uid="{00000000-0006-0000-0800-00001B000000}">
      <text>
        <r>
          <rPr>
            <sz val="9"/>
            <color indexed="81"/>
            <rFont val="ＭＳ Ｐゴシック"/>
            <family val="3"/>
            <charset val="128"/>
          </rPr>
          <t>下にあるＢ-1およびＢ-2から、自動的に計算されます。</t>
        </r>
      </text>
    </comment>
    <comment ref="AK27" authorId="0" shapeId="0" xr:uid="{00000000-0006-0000-0800-00001C000000}">
      <text>
        <r>
          <rPr>
            <sz val="9"/>
            <color indexed="81"/>
            <rFont val="ＭＳ Ｐゴシック"/>
            <family val="3"/>
            <charset val="128"/>
          </rPr>
          <t>Ｂとｂの合計が自動的に計算されます。</t>
        </r>
      </text>
    </comment>
    <comment ref="AR27" authorId="0" shapeId="0" xr:uid="{00000000-0006-0000-08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032E0185-EEFD-4F38-8DCA-7E19F1F3B9FF}">
      <text>
        <r>
          <rPr>
            <sz val="9"/>
            <color indexed="81"/>
            <rFont val="ＭＳ Ｐゴシック"/>
            <family val="3"/>
            <charset val="128"/>
          </rPr>
          <t>前年度（令和４年度）の実績を記入してください。</t>
        </r>
      </text>
    </comment>
    <comment ref="Z28" authorId="0" shapeId="0" xr:uid="{00000000-0006-0000-08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0632CF5-F092-49A0-9AA0-98CEC05338AC}">
      <text>
        <r>
          <rPr>
            <sz val="9"/>
            <color indexed="81"/>
            <rFont val="ＭＳ Ｐゴシック"/>
            <family val="3"/>
            <charset val="128"/>
          </rPr>
          <t>前年度（令和４年度）の実績を記入してください。</t>
        </r>
      </text>
    </comment>
    <comment ref="Z29" authorId="0" shapeId="0" xr:uid="{00000000-0006-0000-0800-000021000000}">
      <text>
        <r>
          <rPr>
            <sz val="9"/>
            <color indexed="81"/>
            <rFont val="ＭＳ Ｐゴシック"/>
            <family val="3"/>
            <charset val="128"/>
          </rPr>
          <t>同上</t>
        </r>
      </text>
    </comment>
    <comment ref="F30" authorId="0" shapeId="0" xr:uid="{7DC3E652-4D35-4E51-84D3-83B9A184D1EB}">
      <text>
        <r>
          <rPr>
            <sz val="9"/>
            <color indexed="81"/>
            <rFont val="ＭＳ Ｐゴシック"/>
            <family val="3"/>
            <charset val="128"/>
          </rPr>
          <t>前年度（令和４年度）の実績を記入してください。</t>
        </r>
      </text>
    </comment>
    <comment ref="Q30" authorId="0" shapeId="0" xr:uid="{00000000-0006-0000-0800-000023000000}">
      <text>
        <r>
          <rPr>
            <sz val="9"/>
            <color indexed="81"/>
            <rFont val="ＭＳ Ｐゴシック"/>
            <family val="3"/>
            <charset val="128"/>
          </rPr>
          <t>右側にある3つの委託目的別内訳量から、自動的に計算されます。</t>
        </r>
      </text>
    </comment>
    <comment ref="Z30" authorId="0" shapeId="0" xr:uid="{00000000-0006-0000-0800-000024000000}">
      <text>
        <r>
          <rPr>
            <sz val="9"/>
            <color indexed="81"/>
            <rFont val="ＭＳ Ｐゴシック"/>
            <family val="3"/>
            <charset val="128"/>
          </rPr>
          <t>同上</t>
        </r>
      </text>
    </comment>
    <comment ref="AK30" authorId="0" shapeId="0" xr:uid="{00000000-0006-0000-08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A10CF85-E44F-49E6-82B2-3965E1BD821D}">
      <text>
        <r>
          <rPr>
            <sz val="9"/>
            <color indexed="81"/>
            <rFont val="ＭＳ Ｐゴシック"/>
            <family val="3"/>
            <charset val="128"/>
          </rPr>
          <t>前年度（令和４年度）の実績を記入してください。</t>
        </r>
      </text>
    </comment>
    <comment ref="AR31" authorId="0" shapeId="0" xr:uid="{00000000-0006-0000-08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5495830-65A8-41EB-96A3-8558FD5BB685}">
      <text>
        <r>
          <rPr>
            <sz val="9"/>
            <color indexed="81"/>
            <rFont val="ＭＳ Ｐゴシック"/>
            <family val="3"/>
            <charset val="128"/>
          </rPr>
          <t>前年度（令和４年度）の実績を記入してください。</t>
        </r>
      </text>
    </comment>
    <comment ref="F33" authorId="0" shapeId="0" xr:uid="{625FEB54-7D50-4743-B8C0-A75F5C6EEAFC}">
      <text>
        <r>
          <rPr>
            <sz val="9"/>
            <color indexed="81"/>
            <rFont val="ＭＳ Ｐゴシック"/>
            <family val="3"/>
            <charset val="128"/>
          </rPr>
          <t>前年度（令和４年度）の実績を記入してください。</t>
        </r>
      </text>
    </comment>
    <comment ref="Q33" authorId="0" shapeId="0" xr:uid="{00000000-0006-0000-08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<sst xmlns="http://schemas.openxmlformats.org/spreadsheetml/2006/main" count="3179" uniqueCount="459">
  <si>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</si>
  <si>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</si>
  <si>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</si>
  <si>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</si>
  <si>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</si>
  <si>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</si>
  <si>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</si>
  <si>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</si>
  <si>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</si>
  <si>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</si>
  <si>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</si>
  <si>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</si>
  <si>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</si>
  <si>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</si>
  <si>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</si>
  <si>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</si>
  <si>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</si>
  <si>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</si>
  <si>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</si>
  <si>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</si>
  <si>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</si>
  <si>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</si>
  <si>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</si>
  <si>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</si>
  <si>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</si>
  <si>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</si>
  <si>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</si>
  <si>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</si>
  <si>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</si>
  <si>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</si>
  <si>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</si>
  <si>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</si>
  <si>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</si>
  <si>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</si>
  <si>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</si>
  <si>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</si>
  <si>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</si>
  <si>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</si>
  <si>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</si>
  <si>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</si>
  <si>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</si>
  <si>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</si>
  <si>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</si>
  <si>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</si>
  <si>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</si>
  <si>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</si>
  <si>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</si>
  <si>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</si>
  <si>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</si>
  <si>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</si>
  <si>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</si>
  <si>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</si>
  <si>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</si>
  <si>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</si>
  <si>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</si>
  <si>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</si>
  <si>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</si>
  <si>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</si>
  <si>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</si>
  <si>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</si>
  <si>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</si>
  <si>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</si>
  <si>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</si>
  <si>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</si>
  <si>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</si>
  <si>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</si>
  <si>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</si>
  <si>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</si>
  <si>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</si>
  <si>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</si>
  <si>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</si>
  <si>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</si>
  <si>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</si>
  <si>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</si>
  <si>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</si>
  <si>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</si>
  <si>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</si>
  <si>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</si>
  <si>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</si>
  <si>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</si>
  <si>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</si>
  <si>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</si>
  <si>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</si>
  <si>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</si>
  <si>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</si>
  <si>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</si>
  <si>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</si>
  <si>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</si>
  <si>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</si>
  <si>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</si>
  <si>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</si>
  <si>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</si>
  <si>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</si>
  <si>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</si>
  <si>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</si>
  <si>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</si>
  <si>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</si>
  <si>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</si>
  <si>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</si>
  <si>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</si>
  <si>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</si>
  <si>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</si>
  <si>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</si>
  <si>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</si>
  <si>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</si>
  <si>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</si>
  <si>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</si>
  <si>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</si>
  <si>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</si>
  <si>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</si>
  <si>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</si>
  <si>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</si>
  <si>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</si>
  <si>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</si>
  <si>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</si>
  <si>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</si>
  <si>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</si>
  <si>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</si>
  <si>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</si>
  <si>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</si>
  <si>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</si>
  <si>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</si>
  <si>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</si>
  <si>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</si>
  <si>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</si>
  <si>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</si>
  <si>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</si>
  <si>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</si>
  <si>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</si>
  <si>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</si>
  <si>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</si>
  <si>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</si>
  <si>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</si>
  <si>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</si>
  <si>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</si>
  <si>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</si>
  <si>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</si>
  <si>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</si>
  <si>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</si>
  <si>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</si>
  <si>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</si>
  <si>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</si>
  <si>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</si>
  <si>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</si>
  <si>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</si>
  <si>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</si>
  <si>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</si>
  <si>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</si>
  <si>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</si>
  <si>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</si>
  <si>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</si>
  <si>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</si>
  <si>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</si>
  <si>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</si>
  <si>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</si>
  <si>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</si>
  <si>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</si>
  <si>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</si>
  <si>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</si>
  <si>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</si>
  <si>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</si>
  <si>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</si>
  <si>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</si>
  <si>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</si>
  <si>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</si>
  <si>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</si>
  <si>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</si>
  <si>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</si>
  <si>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</si>
  <si>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</si>
  <si>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</si>
  <si>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</si>
  <si>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</si>
  <si>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</si>
  <si>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</si>
  <si>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</si>
  <si>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</si>
  <si>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</si>
  <si>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</si>
  <si>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</si>
  <si>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</si>
  <si>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</si>
  <si>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</si>
  <si>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</si>
  <si>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</si>
  <si>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</si>
  <si>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</si>
  <si>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</si>
  <si>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</si>
  <si>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</si>
  <si>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</si>
  <si>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</si>
  <si>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</si>
  <si>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</si>
  <si>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</si>
  <si>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</si>
  <si>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</si>
  <si>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</si>
  <si>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</si>
  <si>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</si>
  <si>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</si>
  <si>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</si>
  <si>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</si>
  <si>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</si>
  <si>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</si>
  <si>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</si>
  <si>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</si>
  <si>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</si>
  <si>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</si>
  <si>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</si>
  <si>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</si>
  <si>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</si>
  <si>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</si>
  <si>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</si>
  <si>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</si>
  <si>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</si>
  <si>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</si>
  <si>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</si>
  <si>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</si>
  <si>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</si>
  <si>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</si>
  <si>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</si>
  <si>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</si>
  <si>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</si>
  <si>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</si>
  <si>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</si>
  <si>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</si>
  <si>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</si>
  <si>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</si>
  <si>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</si>
  <si>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</si>
  <si>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</si>
  <si>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</si>
  <si>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</si>
  <si>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</si>
  <si>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</si>
  <si>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</si>
  <si>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</si>
  <si>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</si>
  <si>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</si>
  <si>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</si>
  <si>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</si>
  <si>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</si>
  <si>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</si>
  <si>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</si>
  <si>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</si>
  <si>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</si>
  <si>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</si>
  <si>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</si>
  <si>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</si>
  <si>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</si>
  <si>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</si>
  <si>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</si>
  <si>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</si>
  <si>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</si>
  <si>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</si>
  <si>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</si>
  <si>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</si>
  <si>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</si>
  <si>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</si>
  <si>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</si>
  <si>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</si>
  <si>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</si>
  <si>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</si>
  <si>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</si>
  <si>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</si>
  <si>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</si>
  <si>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</si>
  <si>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</si>
  <si>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</si>
  <si>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</si>
  <si>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</si>
  <si>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</si>
  <si>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</si>
  <si>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</si>
  <si>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</si>
  <si>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</si>
  <si>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</si>
  <si>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</si>
  <si>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</si>
  <si>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</si>
  <si>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</si>
  <si>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</si>
  <si>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</si>
  <si>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</si>
  <si>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</si>
  <si>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</si>
  <si>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</si>
  <si>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</si>
  <si>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</si>
  <si>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</si>
  <si>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</si>
  <si>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</si>
  <si>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</si>
  <si>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</si>
  <si>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</si>
  <si>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</si>
  <si>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</si>
  <si>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</si>
  <si>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</si>
  <si>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</si>
  <si>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</si>
  <si>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</si>
  <si>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</si>
  <si>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</si>
  <si>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</si>
  <si>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</si>
  <si>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</si>
  <si>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</si>
  <si>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</si>
  <si>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</si>
  <si>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</si>
  <si>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</si>
  <si>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</si>
  <si>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</si>
  <si>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</si>
  <si>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</si>
  <si>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</si>
  <si>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</si>
  <si>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</si>
  <si>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</si>
  <si>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</si>
  <si>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</si>
  <si>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</si>
  <si>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</si>
  <si>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</si>
  <si>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</si>
  <si>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</si>
  <si>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</si>
  <si>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</si>
  <si>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</si>
  <si>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</si>
  <si>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</si>
  <si>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</si>
  <si>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</si>
  <si>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</si>
  <si>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</si>
  <si>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</si>
  <si>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</si>
  <si>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</si>
  <si>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</si>
  <si>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</si>
  <si>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</si>
  <si>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</si>
  <si>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</si>
  <si>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</si>
  <si>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</si>
  <si>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</si>
  <si>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</si>
  <si>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</si>
  <si>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</si>
  <si>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</si>
  <si>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</si>
  <si>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</si>
  <si>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</si>
  <si>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</si>
  <si>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</si>
  <si>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</si>
  <si>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</si>
  <si>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</si>
  <si>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</si>
  <si>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</si>
  <si>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</si>
  <si>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</si>
  <si>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</si>
  <si>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</si>
  <si>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</si>
  <si>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</si>
  <si>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</si>
  <si>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</si>
  <si>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</si>
  <si>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</si>
  <si>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</si>
  <si>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</si>
  <si>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</si>
  <si>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</si>
  <si>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</si>
  <si>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</si>
  <si>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</si>
  <si>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</si>
  <si>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</si>
  <si>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</si>
  <si>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</si>
  <si>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</si>
  <si>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</si>
  <si>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</si>
  <si>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</si>
  <si>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</si>
  <si>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</si>
  <si>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</si>
  <si>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</si>
  <si>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</si>
  <si>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</si>
  <si>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</si>
  <si>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</si>
  <si>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</si>
  <si>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</si>
  <si>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</si>
  <si>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</si>
  <si>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</si>
  <si>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</si>
  <si>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</si>
  <si>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</si>
  <si>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</si>
  <si>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</si>
  <si>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</si>
  <si>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</si>
  <si>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</si>
  <si>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</si>
  <si>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</si>
  <si>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</si>
  <si>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</si>
  <si>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</si>
  <si>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</si>
  <si>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</si>
  <si>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</si>
  <si>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</si>
  <si>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</si>
  <si>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</si>
  <si>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</si>
  <si>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</si>
  <si>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</si>
  <si>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</si>
  <si>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</si>
  <si>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</si>
  <si>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</si>
  <si>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</si>
  <si>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</si>
  <si>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</si>
  <si>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</si>
  <si>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</si>
  <si>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</si>
  <si>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</si>
  <si>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</si>
  <si>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</si>
  <si>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</si>
  <si>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</si>
  <si>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</si>
  <si>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</si>
  <si>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</si>
  <si>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</si>
  <si>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</si>
  <si>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</si>
  <si>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</si>
  <si>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東京都江東区新砂1-1-1</t>
  </si>
  <si>
    <t>株式会社竹中工務店　東京本店
安全環境部長　松岡　香世子</t>
  </si>
  <si>
    <t>株式会社竹中工務店　東京本店</t>
  </si>
  <si>
    <t>03-6810-5114</t>
  </si>
  <si>
    <t>横浜市長</t>
  </si>
  <si>
    <t>総合建設業</t>
  </si>
  <si>
    <t>2363人</t>
  </si>
  <si>
    <t>別紙に記載</t>
    <phoneticPr fontId="3"/>
  </si>
  <si>
    <t>以下の項目について作業所にて活動を実施した。
　・持込む資材等が過剰にならないよう計画をたてる。
　・工場加工・製作、プレカットを推進する。
　・パレット利用、ラック式・コンテナ式の採用等省梱包・無梱包を工夫する。
　・プレハブ化、ユニット化、代替型枠の採用等の工法改善を推進する。</t>
    <phoneticPr fontId="3"/>
  </si>
  <si>
    <t>引き続き以下の項目について作業所にて活動を実施する。
　・持込む資材等が過剰にならないよう計画をたてる。
　・工場加工・製作、プレカットを推進する。
　・パレット利用、ラック式・コンテナ式の採用等省梱包・無梱包を工夫する。
　・プレハブ化、ユニット化、代替型枠の採用等の工法改善を推進する。</t>
    <phoneticPr fontId="3"/>
  </si>
  <si>
    <t>1.0㎥の専用容器（フレコンバック）を設置し、分別を徹底した。
　（コンテナ設置及びダンプ直搬出は原則認めない）
　実施品目・コンクリート破片、アスファルトコンクリート破片、廃プラスチック類、金属くず、紙くず、木くず、
　　　　　　　ガラス陶磁器くず、石膏ボード、可燃物、安定型混合廃棄物、石綿含有建材</t>
    <phoneticPr fontId="3"/>
  </si>
  <si>
    <t>前年度の取り組みを引き続き実施する。</t>
    <phoneticPr fontId="3"/>
  </si>
  <si>
    <t>該当無し</t>
    <rPh sb="0" eb="2">
      <t>ガイトウ</t>
    </rPh>
    <rPh sb="2" eb="3">
      <t>ナ</t>
    </rPh>
    <phoneticPr fontId="3"/>
  </si>
  <si>
    <t>地域別全品目分別回収システムを全作業所にて完全実施したことにより、
　新築工事におけるリサイクル率95.3％（2021年実績）を達成できた。</t>
    <phoneticPr fontId="3"/>
  </si>
  <si>
    <t>昨年度より、総排出量に対する最終処分率（重量換算）3.8％を目標値として設定した。
リサイクル施設へ直送、また制度の高い優良中間処理施設への搬入を一層促進する。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</si>
</sst>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16">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3" borderId="0" xfId="4" applyFont="1" applyFill="1" applyBorder="1" applyAlignment="1" applyProtection="1">
      <alignment vertical="center" wrapText="1"/>
      <protection locked="0"/>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_rels/drawing22.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22.vml.rels>&#65279;<?xml version="1.0" encoding="utf-8" standalone="yes"?>
<Relationships xmlns="http://schemas.openxmlformats.org/package/2006/relationships">
  <Relationship Id="rId2" Type="http://schemas.openxmlformats.org/officeDocument/2006/relationships/image" Target="../media/image4.emf" />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8280" y="1984030"/>
          <a:ext cx="393845" cy="570412"/>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8280" y="1984030"/>
          <a:ext cx="393845" cy="579556"/>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2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8280" y="1993174"/>
          <a:ext cx="393845" cy="579556"/>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3" Type="http://schemas.openxmlformats.org/officeDocument/2006/relationships/vmlDrawing" Target="../drawings/vmlDrawing22.vml" />
  <Relationship Id="rId2" Type="http://schemas.openxmlformats.org/officeDocument/2006/relationships/drawing" Target="../drawings/drawing22.xml" />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BD314"/>
  <sheetViews>
    <sheetView showGridLines="0" view="pageBreakPreview" topLeftCell="A55" zoomScale="95" zoomScaleNormal="115" zoomScaleSheetLayoutView="95" workbookViewId="0">
      <selection activeCell="K27" sqref="K27"/>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2" t="s">
        <v>387</v>
      </c>
      <c r="D18" s="703"/>
      <c r="E18" s="703"/>
      <c r="F18" s="703"/>
      <c r="G18" s="703"/>
      <c r="H18" s="703"/>
      <c r="I18" s="703"/>
      <c r="J18" s="703"/>
      <c r="K18" s="703"/>
      <c r="L18" s="703"/>
      <c r="M18" s="704"/>
      <c r="N18" s="704"/>
      <c r="O18" s="704"/>
      <c r="P18" s="704"/>
      <c r="Q18" s="704"/>
      <c r="R18" s="704"/>
      <c r="S18" s="704"/>
      <c r="T18" s="704"/>
      <c r="U18" s="704"/>
      <c r="V18" s="704"/>
      <c r="W18" s="704"/>
      <c r="X18" s="704"/>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05"/>
      <c r="D21" s="706"/>
      <c r="E21" s="25" t="s">
        <v>50</v>
      </c>
      <c r="W21" s="25"/>
      <c r="X21" s="106"/>
      <c r="Y21" s="107"/>
    </row>
    <row r="22" spans="1:56" ht="13.5" x14ac:dyDescent="0.15">
      <c r="C22" s="707" t="s">
        <v>396</v>
      </c>
      <c r="D22" s="708"/>
      <c r="E22" s="25" t="s">
        <v>385</v>
      </c>
      <c r="W22" s="25"/>
      <c r="X22" s="107"/>
      <c r="Y22" s="107"/>
    </row>
    <row r="23" spans="1:56" ht="13.5" x14ac:dyDescent="0.15">
      <c r="C23" s="709" t="s">
        <v>397</v>
      </c>
      <c r="D23" s="710"/>
      <c r="E23" s="25" t="s">
        <v>1</v>
      </c>
      <c r="W23" s="25"/>
      <c r="X23" s="107"/>
      <c r="Y23" s="107"/>
    </row>
    <row r="24" spans="1:56" ht="13.5" x14ac:dyDescent="0.15">
      <c r="C24" s="711" t="s">
        <v>398</v>
      </c>
      <c r="D24" s="712"/>
      <c r="E24" s="25" t="s">
        <v>46</v>
      </c>
      <c r="W24" s="25"/>
      <c r="X24" s="107"/>
      <c r="Y24" s="107"/>
    </row>
    <row r="25" spans="1:56" ht="13.5" x14ac:dyDescent="0.15">
      <c r="C25" s="713" t="s">
        <v>399</v>
      </c>
      <c r="D25" s="714"/>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45" t="s">
        <v>357</v>
      </c>
      <c r="Q28" s="750" t="s">
        <v>115</v>
      </c>
      <c r="R28" s="751"/>
      <c r="S28" s="752"/>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46"/>
      <c r="Q29" s="747" t="str">
        <f>IF($K$90+1E-25&gt;=1000,"〇","")</f>
        <v>〇</v>
      </c>
      <c r="R29" s="748"/>
      <c r="S29" s="749"/>
      <c r="T29" s="504" t="str">
        <f>IF($K$90+1E-28&lt;1000,"〇","")</f>
        <v/>
      </c>
      <c r="U29" s="596"/>
      <c r="V29" s="25"/>
      <c r="X29" s="25"/>
      <c r="Y29" s="106"/>
      <c r="Z29" s="107"/>
      <c r="AA29" s="433"/>
      <c r="BC29" s="53"/>
    </row>
    <row r="30" spans="1:56" ht="13.5" x14ac:dyDescent="0.15">
      <c r="C30" s="753" t="s">
        <v>425</v>
      </c>
      <c r="D30" s="753"/>
      <c r="E30" s="753"/>
      <c r="F30" s="753"/>
      <c r="G30" s="753"/>
      <c r="H30" s="753"/>
      <c r="I30" s="753"/>
      <c r="J30" s="753"/>
      <c r="K30" s="753"/>
      <c r="L30" s="753"/>
      <c r="M30" s="753"/>
      <c r="N30" s="753"/>
      <c r="O30" s="753"/>
      <c r="P30" s="753"/>
      <c r="Q30" s="753"/>
      <c r="R30" s="753"/>
      <c r="S30" s="753"/>
      <c r="T30" s="753"/>
      <c r="U30" s="753"/>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54" t="s">
        <v>92</v>
      </c>
      <c r="D32" s="755"/>
      <c r="E32" s="755"/>
      <c r="F32" s="755"/>
      <c r="G32" s="755"/>
      <c r="H32" s="755"/>
      <c r="I32" s="755"/>
      <c r="J32" s="755"/>
      <c r="K32" s="755"/>
      <c r="L32" s="755"/>
      <c r="M32" s="755"/>
      <c r="N32" s="755"/>
      <c r="O32" s="755"/>
      <c r="P32" s="755"/>
      <c r="Q32" s="755"/>
      <c r="R32" s="755"/>
      <c r="S32" s="755"/>
      <c r="T32" s="755"/>
      <c r="U32" s="756"/>
      <c r="V32" s="25"/>
      <c r="W32" s="25"/>
      <c r="X32" s="106"/>
      <c r="Y32" s="106"/>
    </row>
    <row r="33" spans="1:25" ht="12" customHeight="1" x14ac:dyDescent="0.15">
      <c r="C33" s="754"/>
      <c r="D33" s="755"/>
      <c r="E33" s="755"/>
      <c r="F33" s="755"/>
      <c r="G33" s="755"/>
      <c r="H33" s="755"/>
      <c r="I33" s="755"/>
      <c r="J33" s="755"/>
      <c r="K33" s="755"/>
      <c r="L33" s="755"/>
      <c r="M33" s="755"/>
      <c r="N33" s="755"/>
      <c r="O33" s="755"/>
      <c r="P33" s="755"/>
      <c r="Q33" s="755"/>
      <c r="R33" s="755"/>
      <c r="S33" s="755"/>
      <c r="T33" s="755"/>
      <c r="U33" s="756"/>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59">
        <v>44740</v>
      </c>
      <c r="Q35" s="760"/>
      <c r="R35" s="760"/>
      <c r="S35" s="760"/>
      <c r="T35" s="761"/>
      <c r="U35" s="762"/>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57" t="s">
        <v>448</v>
      </c>
      <c r="D37" s="758"/>
      <c r="E37" s="758"/>
      <c r="F37" s="758"/>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3" t="s">
        <v>444</v>
      </c>
      <c r="M40" s="763"/>
      <c r="N40" s="763"/>
      <c r="O40" s="763"/>
      <c r="P40" s="763"/>
      <c r="Q40" s="763"/>
      <c r="R40" s="763"/>
      <c r="S40" s="763"/>
      <c r="T40" s="763"/>
      <c r="U40" s="764"/>
      <c r="W40" s="25"/>
      <c r="X40" s="106"/>
    </row>
    <row r="41" spans="1:25" ht="26.25" customHeight="1" x14ac:dyDescent="0.15">
      <c r="C41" s="96"/>
      <c r="D41" s="30"/>
      <c r="E41" s="30"/>
      <c r="F41" s="30"/>
      <c r="G41" s="30"/>
      <c r="H41" s="30"/>
      <c r="I41" s="31"/>
      <c r="J41" s="31" t="s">
        <v>7</v>
      </c>
      <c r="K41" s="31"/>
      <c r="L41" s="763" t="s">
        <v>445</v>
      </c>
      <c r="M41" s="763"/>
      <c r="N41" s="763"/>
      <c r="O41" s="763"/>
      <c r="P41" s="763"/>
      <c r="Q41" s="763"/>
      <c r="R41" s="763"/>
      <c r="S41" s="763"/>
      <c r="T41" s="763"/>
      <c r="U41" s="764"/>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65" t="s">
        <v>447</v>
      </c>
      <c r="P43" s="765"/>
      <c r="Q43" s="765"/>
      <c r="R43" s="765"/>
      <c r="S43" s="765"/>
      <c r="T43" s="765"/>
      <c r="U43" s="766"/>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2" t="s">
        <v>409</v>
      </c>
      <c r="D46" s="733"/>
      <c r="E46" s="733"/>
      <c r="F46" s="733"/>
      <c r="G46" s="733"/>
      <c r="H46" s="733"/>
      <c r="I46" s="733"/>
      <c r="J46" s="733"/>
      <c r="K46" s="733"/>
      <c r="L46" s="733"/>
      <c r="M46" s="733"/>
      <c r="N46" s="733"/>
      <c r="O46" s="733"/>
      <c r="P46" s="733"/>
      <c r="Q46" s="733"/>
      <c r="R46" s="733"/>
      <c r="S46" s="733"/>
      <c r="T46" s="733"/>
      <c r="U46" s="734"/>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15" t="s">
        <v>10</v>
      </c>
      <c r="D48" s="735"/>
      <c r="E48" s="736"/>
      <c r="F48" s="721" t="s">
        <v>446</v>
      </c>
      <c r="G48" s="722"/>
      <c r="H48" s="722"/>
      <c r="I48" s="723"/>
      <c r="J48" s="723"/>
      <c r="K48" s="723"/>
      <c r="L48" s="723"/>
      <c r="M48" s="723"/>
      <c r="N48" s="723"/>
      <c r="O48" s="723"/>
      <c r="P48" s="635" t="s">
        <v>114</v>
      </c>
      <c r="Q48" s="740"/>
      <c r="R48" s="740"/>
      <c r="S48" s="740"/>
      <c r="T48" s="740"/>
      <c r="U48" s="741"/>
    </row>
    <row r="49" spans="3:54" ht="21.75" customHeight="1" x14ac:dyDescent="0.15">
      <c r="C49" s="737"/>
      <c r="D49" s="738"/>
      <c r="E49" s="739"/>
      <c r="F49" s="724"/>
      <c r="G49" s="725"/>
      <c r="H49" s="725"/>
      <c r="I49" s="725"/>
      <c r="J49" s="725"/>
      <c r="K49" s="725"/>
      <c r="L49" s="725"/>
      <c r="M49" s="725"/>
      <c r="N49" s="725"/>
      <c r="O49" s="725"/>
      <c r="P49" s="742">
        <v>2192</v>
      </c>
      <c r="Q49" s="743"/>
      <c r="R49" s="743"/>
      <c r="S49" s="743"/>
      <c r="T49" s="743"/>
      <c r="U49" s="744"/>
    </row>
    <row r="50" spans="3:54" ht="26.25" customHeight="1" x14ac:dyDescent="0.15">
      <c r="C50" s="715" t="s">
        <v>11</v>
      </c>
      <c r="D50" s="716"/>
      <c r="E50" s="717"/>
      <c r="F50" s="726" t="s">
        <v>444</v>
      </c>
      <c r="G50" s="727"/>
      <c r="H50" s="727"/>
      <c r="I50" s="727"/>
      <c r="J50" s="727"/>
      <c r="K50" s="727"/>
      <c r="L50" s="727"/>
      <c r="M50" s="727"/>
      <c r="N50" s="595" t="s">
        <v>173</v>
      </c>
      <c r="O50" s="598"/>
      <c r="P50" s="599"/>
      <c r="Q50" s="730" t="s">
        <v>447</v>
      </c>
      <c r="R50" s="730"/>
      <c r="S50" s="730"/>
      <c r="T50" s="730"/>
      <c r="U50" s="731"/>
    </row>
    <row r="51" spans="3:54" ht="26.25" customHeight="1" x14ac:dyDescent="0.15">
      <c r="C51" s="718"/>
      <c r="D51" s="719"/>
      <c r="E51" s="720"/>
      <c r="F51" s="728"/>
      <c r="G51" s="729"/>
      <c r="H51" s="729"/>
      <c r="I51" s="729"/>
      <c r="J51" s="729"/>
      <c r="K51" s="729"/>
      <c r="L51" s="729"/>
      <c r="M51" s="729"/>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120</v>
      </c>
      <c r="G54" s="644"/>
      <c r="H54" s="644"/>
      <c r="I54" s="644"/>
      <c r="J54" s="644"/>
      <c r="K54" s="644"/>
      <c r="L54" s="38" t="s">
        <v>48</v>
      </c>
      <c r="M54" s="38"/>
      <c r="N54" s="650" t="s">
        <v>449</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370500</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t="s">
        <v>450</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88" t="s">
        <v>451</v>
      </c>
      <c r="G62" s="689"/>
      <c r="H62" s="689"/>
      <c r="I62" s="689"/>
      <c r="J62" s="689"/>
      <c r="K62" s="689"/>
      <c r="L62" s="689"/>
      <c r="M62" s="689"/>
      <c r="N62" s="689"/>
      <c r="O62" s="689"/>
      <c r="P62" s="689"/>
      <c r="Q62" s="689"/>
      <c r="R62" s="689"/>
      <c r="S62" s="689"/>
      <c r="T62" s="689"/>
      <c r="U62" s="690"/>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75" t="s">
        <v>451</v>
      </c>
      <c r="E77" s="676"/>
      <c r="F77" s="676"/>
      <c r="G77" s="676"/>
      <c r="H77" s="676"/>
      <c r="I77" s="676"/>
      <c r="J77" s="676"/>
      <c r="K77" s="676"/>
      <c r="L77" s="676"/>
      <c r="M77" s="676"/>
      <c r="N77" s="676"/>
      <c r="O77" s="676"/>
      <c r="P77" s="676"/>
      <c r="Q77" s="676"/>
      <c r="R77" s="676"/>
      <c r="S77" s="676"/>
      <c r="T77" s="676"/>
      <c r="U77" s="677"/>
      <c r="W77"/>
    </row>
    <row r="78" spans="3:23" ht="13.9" customHeight="1" x14ac:dyDescent="0.15">
      <c r="C78" s="445"/>
      <c r="D78" s="675"/>
      <c r="E78" s="676"/>
      <c r="F78" s="676"/>
      <c r="G78" s="676"/>
      <c r="H78" s="676"/>
      <c r="I78" s="676"/>
      <c r="J78" s="676"/>
      <c r="K78" s="676"/>
      <c r="L78" s="676"/>
      <c r="M78" s="676"/>
      <c r="N78" s="676"/>
      <c r="O78" s="676"/>
      <c r="P78" s="676"/>
      <c r="Q78" s="676"/>
      <c r="R78" s="676"/>
      <c r="S78" s="676"/>
      <c r="T78" s="676"/>
      <c r="U78" s="677"/>
      <c r="W78" s="34"/>
    </row>
    <row r="79" spans="3:23" ht="13.9" customHeight="1" x14ac:dyDescent="0.15">
      <c r="C79" s="445"/>
      <c r="D79" s="675"/>
      <c r="E79" s="676"/>
      <c r="F79" s="676"/>
      <c r="G79" s="676"/>
      <c r="H79" s="676"/>
      <c r="I79" s="676"/>
      <c r="J79" s="676"/>
      <c r="K79" s="676"/>
      <c r="L79" s="676"/>
      <c r="M79" s="676"/>
      <c r="N79" s="676"/>
      <c r="O79" s="676"/>
      <c r="P79" s="676"/>
      <c r="Q79" s="676"/>
      <c r="R79" s="676"/>
      <c r="S79" s="676"/>
      <c r="T79" s="676"/>
      <c r="U79" s="677"/>
      <c r="W79" s="34"/>
    </row>
    <row r="80" spans="3:23" ht="13.9" customHeight="1" x14ac:dyDescent="0.15">
      <c r="C80" s="445"/>
      <c r="D80" s="675"/>
      <c r="E80" s="676"/>
      <c r="F80" s="676"/>
      <c r="G80" s="676"/>
      <c r="H80" s="676"/>
      <c r="I80" s="676"/>
      <c r="J80" s="676"/>
      <c r="K80" s="676"/>
      <c r="L80" s="676"/>
      <c r="M80" s="676"/>
      <c r="N80" s="676"/>
      <c r="O80" s="676"/>
      <c r="P80" s="676"/>
      <c r="Q80" s="676"/>
      <c r="R80" s="676"/>
      <c r="S80" s="676"/>
      <c r="T80" s="676"/>
      <c r="U80" s="677"/>
      <c r="W80" s="34"/>
    </row>
    <row r="81" spans="1:56" ht="13.9" customHeight="1" x14ac:dyDescent="0.15">
      <c r="C81" s="445"/>
      <c r="D81" s="675"/>
      <c r="E81" s="676"/>
      <c r="F81" s="676"/>
      <c r="G81" s="676"/>
      <c r="H81" s="676"/>
      <c r="I81" s="676"/>
      <c r="J81" s="676"/>
      <c r="K81" s="676"/>
      <c r="L81" s="676"/>
      <c r="M81" s="676"/>
      <c r="N81" s="676"/>
      <c r="O81" s="676"/>
      <c r="P81" s="676"/>
      <c r="Q81" s="676"/>
      <c r="R81" s="676"/>
      <c r="S81" s="676"/>
      <c r="T81" s="676"/>
      <c r="U81" s="677"/>
      <c r="W81" s="34"/>
    </row>
    <row r="82" spans="1:56" ht="13.9" customHeight="1" x14ac:dyDescent="0.15">
      <c r="C82" s="445"/>
      <c r="D82" s="675"/>
      <c r="E82" s="676"/>
      <c r="F82" s="676"/>
      <c r="G82" s="676"/>
      <c r="H82" s="676"/>
      <c r="I82" s="676"/>
      <c r="J82" s="676"/>
      <c r="K82" s="676"/>
      <c r="L82" s="676"/>
      <c r="M82" s="676"/>
      <c r="N82" s="676"/>
      <c r="O82" s="676"/>
      <c r="P82" s="676"/>
      <c r="Q82" s="676"/>
      <c r="R82" s="676"/>
      <c r="S82" s="676"/>
      <c r="T82" s="676"/>
      <c r="U82" s="677"/>
      <c r="W82" s="34"/>
    </row>
    <row r="83" spans="1:56" ht="13.9" customHeight="1" x14ac:dyDescent="0.15">
      <c r="C83" s="445"/>
      <c r="D83" s="675"/>
      <c r="E83" s="676"/>
      <c r="F83" s="676"/>
      <c r="G83" s="676"/>
      <c r="H83" s="676"/>
      <c r="I83" s="676"/>
      <c r="J83" s="676"/>
      <c r="K83" s="676"/>
      <c r="L83" s="676"/>
      <c r="M83" s="676"/>
      <c r="N83" s="676"/>
      <c r="O83" s="676"/>
      <c r="P83" s="676"/>
      <c r="Q83" s="676"/>
      <c r="R83" s="676"/>
      <c r="S83" s="676"/>
      <c r="T83" s="676"/>
      <c r="U83" s="677"/>
      <c r="W83" s="34"/>
    </row>
    <row r="84" spans="1:56" ht="13.9" customHeight="1" x14ac:dyDescent="0.15">
      <c r="C84" s="445"/>
      <c r="D84" s="675"/>
      <c r="E84" s="676"/>
      <c r="F84" s="676"/>
      <c r="G84" s="676"/>
      <c r="H84" s="676"/>
      <c r="I84" s="676"/>
      <c r="J84" s="676"/>
      <c r="K84" s="676"/>
      <c r="L84" s="676"/>
      <c r="M84" s="676"/>
      <c r="N84" s="676"/>
      <c r="O84" s="676"/>
      <c r="P84" s="676"/>
      <c r="Q84" s="676"/>
      <c r="R84" s="676"/>
      <c r="S84" s="676"/>
      <c r="T84" s="676"/>
      <c r="U84" s="677"/>
      <c r="W84" s="34"/>
    </row>
    <row r="85" spans="1:56" ht="13.9" customHeight="1" x14ac:dyDescent="0.15">
      <c r="C85" s="445"/>
      <c r="D85" s="675"/>
      <c r="E85" s="676"/>
      <c r="F85" s="676"/>
      <c r="G85" s="676"/>
      <c r="H85" s="676"/>
      <c r="I85" s="676"/>
      <c r="J85" s="676"/>
      <c r="K85" s="676"/>
      <c r="L85" s="676"/>
      <c r="M85" s="676"/>
      <c r="N85" s="676"/>
      <c r="O85" s="676"/>
      <c r="P85" s="676"/>
      <c r="Q85" s="676"/>
      <c r="R85" s="676"/>
      <c r="S85" s="676"/>
      <c r="T85" s="676"/>
      <c r="U85" s="677"/>
      <c r="W85" s="34"/>
    </row>
    <row r="86" spans="1:56" ht="13.9" customHeight="1" x14ac:dyDescent="0.15">
      <c r="C86" s="603"/>
      <c r="D86" s="678"/>
      <c r="E86" s="679"/>
      <c r="F86" s="679"/>
      <c r="G86" s="679"/>
      <c r="H86" s="679"/>
      <c r="I86" s="679"/>
      <c r="J86" s="679"/>
      <c r="K86" s="679"/>
      <c r="L86" s="679"/>
      <c r="M86" s="679"/>
      <c r="N86" s="679"/>
      <c r="O86" s="679"/>
      <c r="P86" s="679"/>
      <c r="Q86" s="679"/>
      <c r="R86" s="679"/>
      <c r="S86" s="679"/>
      <c r="T86" s="679"/>
      <c r="U86" s="680"/>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697"/>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697"/>
      <c r="D89" s="636"/>
      <c r="E89" s="671"/>
      <c r="F89" s="196" t="s">
        <v>253</v>
      </c>
      <c r="G89" s="43"/>
      <c r="H89" s="43"/>
      <c r="I89" s="43"/>
      <c r="J89" s="43"/>
      <c r="K89" s="696">
        <f>+COUNTIF(別紙!G9:Z9,"&gt;0")</f>
        <v>12</v>
      </c>
      <c r="L89" s="696"/>
      <c r="M89" s="696"/>
      <c r="N89" s="210" t="s">
        <v>47</v>
      </c>
      <c r="O89" s="210"/>
      <c r="P89" s="605"/>
      <c r="Q89" s="691" t="s">
        <v>354</v>
      </c>
      <c r="R89" s="691"/>
      <c r="S89" s="691"/>
      <c r="T89" s="691"/>
      <c r="U89" s="692"/>
      <c r="V89" s="376"/>
      <c r="W89" s="376"/>
      <c r="X89" s="26"/>
      <c r="Y89" s="34"/>
      <c r="BC89" s="53"/>
      <c r="BD89" s="53"/>
    </row>
    <row r="90" spans="1:56" ht="18" customHeight="1" x14ac:dyDescent="0.15">
      <c r="A90" s="28">
        <v>6</v>
      </c>
      <c r="C90" s="697"/>
      <c r="D90" s="636"/>
      <c r="E90" s="671"/>
      <c r="F90" s="202" t="s">
        <v>201</v>
      </c>
      <c r="G90" s="209"/>
      <c r="H90" s="209"/>
      <c r="I90" s="209"/>
      <c r="J90" s="209"/>
      <c r="K90" s="681">
        <f>+別紙!AA9</f>
        <v>12077.300000000001</v>
      </c>
      <c r="L90" s="681"/>
      <c r="M90" s="681"/>
      <c r="N90" s="681"/>
      <c r="O90" s="681"/>
      <c r="P90" s="209" t="s">
        <v>292</v>
      </c>
      <c r="Q90" s="693"/>
      <c r="R90" s="693"/>
      <c r="S90" s="693"/>
      <c r="T90" s="693"/>
      <c r="U90" s="694"/>
      <c r="V90" s="376"/>
      <c r="W90" s="376"/>
      <c r="X90" s="673"/>
      <c r="Y90" s="673"/>
      <c r="Z90" s="673"/>
      <c r="AA90" s="673"/>
      <c r="AB90" s="673"/>
      <c r="AC90" s="673"/>
      <c r="BC90" s="53"/>
      <c r="BD90" s="53"/>
    </row>
    <row r="91" spans="1:56" ht="13.9" customHeight="1" x14ac:dyDescent="0.15">
      <c r="C91" s="697"/>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697"/>
      <c r="D92" s="636"/>
      <c r="E92" s="671"/>
      <c r="F92" s="427"/>
      <c r="G92" s="575"/>
      <c r="H92" s="370"/>
      <c r="I92" s="370"/>
      <c r="J92" s="575"/>
      <c r="K92" s="370"/>
      <c r="L92" s="371"/>
      <c r="M92" s="575"/>
      <c r="N92" s="370"/>
      <c r="O92" s="372"/>
      <c r="P92" s="575"/>
      <c r="Q92" s="370"/>
      <c r="R92" s="372"/>
      <c r="S92" s="695"/>
      <c r="T92" s="695"/>
      <c r="U92" s="428"/>
      <c r="V92" s="402" t="str">
        <f>+IF($F$54="Ｄ－建設業",IF($T$29="○","←　（建設業の場合は行政区毎の排出量内訳も記入してください）",""),"")</f>
        <v/>
      </c>
      <c r="W92" s="195"/>
      <c r="X92" s="195"/>
      <c r="Y92" s="195"/>
    </row>
    <row r="93" spans="1:56" ht="15" customHeight="1" x14ac:dyDescent="0.15">
      <c r="C93" s="697"/>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697"/>
      <c r="D94" s="636"/>
      <c r="E94" s="671"/>
      <c r="F94" s="675" t="s">
        <v>452</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698"/>
      <c r="D103" s="684" t="s">
        <v>290</v>
      </c>
      <c r="E103" s="778"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698"/>
      <c r="D104" s="685"/>
      <c r="E104" s="779"/>
      <c r="F104" s="196" t="s">
        <v>253</v>
      </c>
      <c r="G104" s="43"/>
      <c r="H104" s="43"/>
      <c r="I104" s="43"/>
      <c r="J104" s="43"/>
      <c r="K104" s="674">
        <f>+COUNTIF(別紙!G19:Z19,"&gt;0")</f>
        <v>12</v>
      </c>
      <c r="L104" s="674"/>
      <c r="M104" s="674"/>
      <c r="N104" s="210" t="s">
        <v>47</v>
      </c>
      <c r="O104" s="210"/>
      <c r="P104" s="605"/>
      <c r="Q104" s="691" t="s">
        <v>355</v>
      </c>
      <c r="R104" s="691"/>
      <c r="S104" s="691"/>
      <c r="T104" s="691"/>
      <c r="U104" s="692"/>
      <c r="V104" s="376"/>
      <c r="W104" s="376"/>
      <c r="X104" s="389"/>
      <c r="Y104" s="181"/>
      <c r="Z104" s="181"/>
      <c r="AA104" s="181"/>
      <c r="BC104" s="53"/>
      <c r="BD104" s="53"/>
    </row>
    <row r="105" spans="1:56" ht="18" customHeight="1" x14ac:dyDescent="0.15">
      <c r="A105" s="28">
        <v>8</v>
      </c>
      <c r="C105" s="698"/>
      <c r="D105" s="685"/>
      <c r="E105" s="779"/>
      <c r="F105" s="202" t="s">
        <v>201</v>
      </c>
      <c r="G105" s="209"/>
      <c r="H105" s="209"/>
      <c r="I105" s="209"/>
      <c r="J105" s="209"/>
      <c r="K105" s="681">
        <f>+別紙!AA19</f>
        <v>11473.1</v>
      </c>
      <c r="L105" s="681"/>
      <c r="M105" s="681"/>
      <c r="N105" s="681"/>
      <c r="O105" s="681"/>
      <c r="P105" s="613" t="s">
        <v>292</v>
      </c>
      <c r="Q105" s="693"/>
      <c r="R105" s="693"/>
      <c r="S105" s="693"/>
      <c r="T105" s="693"/>
      <c r="U105" s="694"/>
      <c r="V105" s="376"/>
      <c r="W105" s="376"/>
      <c r="X105" s="115"/>
      <c r="Y105" s="26"/>
      <c r="BC105" s="53"/>
      <c r="BD105" s="53"/>
    </row>
    <row r="106" spans="1:56" ht="13.9" customHeight="1" x14ac:dyDescent="0.15">
      <c r="C106" s="698"/>
      <c r="D106" s="685"/>
      <c r="E106" s="779"/>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698"/>
      <c r="D107" s="685"/>
      <c r="E107" s="779"/>
      <c r="F107" s="427"/>
      <c r="G107" s="575"/>
      <c r="H107" s="370"/>
      <c r="I107" s="370"/>
      <c r="J107" s="575"/>
      <c r="K107" s="370"/>
      <c r="L107" s="371"/>
      <c r="M107" s="575"/>
      <c r="N107" s="370"/>
      <c r="O107" s="372"/>
      <c r="P107" s="575"/>
      <c r="Q107" s="370"/>
      <c r="R107" s="372"/>
      <c r="S107" s="695"/>
      <c r="T107" s="695"/>
      <c r="U107" s="428"/>
      <c r="V107" s="402" t="str">
        <f>+IF($F$54="Ｄ－建設業",IF($T$29="○","←　（建設業の場合は行政区毎の排出量内訳も記入してください）",""),"")</f>
        <v/>
      </c>
      <c r="W107" s="195"/>
      <c r="X107" s="195"/>
      <c r="Y107" s="195"/>
    </row>
    <row r="108" spans="1:56" ht="15" customHeight="1" x14ac:dyDescent="0.15">
      <c r="C108" s="698"/>
      <c r="D108" s="685"/>
      <c r="E108" s="779"/>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698"/>
      <c r="D109" s="685"/>
      <c r="E109" s="779"/>
      <c r="F109" s="675" t="s">
        <v>453</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79"/>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79"/>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79"/>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79"/>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79"/>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79"/>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79"/>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0"/>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99" t="s">
        <v>289</v>
      </c>
      <c r="E119" s="778"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0"/>
      <c r="E120" s="779"/>
      <c r="F120" s="675" t="s">
        <v>454</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0"/>
      <c r="E121" s="779"/>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0"/>
      <c r="E122" s="779"/>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0"/>
      <c r="E123" s="779"/>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1"/>
      <c r="E124" s="780"/>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699" t="s">
        <v>290</v>
      </c>
      <c r="E125" s="778"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0"/>
      <c r="E126" s="779"/>
      <c r="F126" s="675" t="s">
        <v>455</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0"/>
      <c r="E127" s="779"/>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0"/>
      <c r="E128" s="779"/>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0"/>
      <c r="E129" s="779"/>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1"/>
      <c r="E130" s="780"/>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99" t="s">
        <v>17</v>
      </c>
      <c r="E133" s="781"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0"/>
      <c r="E134" s="782"/>
      <c r="F134" s="776" t="s">
        <v>260</v>
      </c>
      <c r="G134" s="777"/>
      <c r="H134" s="777"/>
      <c r="I134" s="777"/>
      <c r="J134" s="777"/>
      <c r="K134" s="784" t="str">
        <f>+別紙!AA10</f>
        <v>0</v>
      </c>
      <c r="L134" s="784"/>
      <c r="M134" s="784"/>
      <c r="N134" s="784"/>
      <c r="O134" s="784"/>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0"/>
      <c r="E135" s="782"/>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0"/>
      <c r="E136" s="782"/>
      <c r="F136" s="675" t="s">
        <v>456</v>
      </c>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 customHeight="1" x14ac:dyDescent="0.15">
      <c r="C137" s="214"/>
      <c r="D137" s="700"/>
      <c r="E137" s="782"/>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 customHeight="1" x14ac:dyDescent="0.15">
      <c r="C138" s="214"/>
      <c r="D138" s="700"/>
      <c r="E138" s="782"/>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 customHeight="1" x14ac:dyDescent="0.15">
      <c r="C139" s="214"/>
      <c r="D139" s="700"/>
      <c r="E139" s="782"/>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 customHeight="1" x14ac:dyDescent="0.15">
      <c r="C140" s="214"/>
      <c r="D140" s="700"/>
      <c r="E140" s="782"/>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 customHeight="1" x14ac:dyDescent="0.15">
      <c r="C141" s="214"/>
      <c r="D141" s="700"/>
      <c r="E141" s="782"/>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 customHeight="1" x14ac:dyDescent="0.15">
      <c r="C142" s="214"/>
      <c r="D142" s="700"/>
      <c r="E142" s="782"/>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 customHeight="1" x14ac:dyDescent="0.15">
      <c r="C143" s="214"/>
      <c r="D143" s="701"/>
      <c r="E143" s="783"/>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699" t="s">
        <v>19</v>
      </c>
      <c r="E144" s="778"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0"/>
      <c r="E145" s="779"/>
      <c r="F145" s="776" t="s">
        <v>261</v>
      </c>
      <c r="G145" s="777"/>
      <c r="H145" s="777"/>
      <c r="I145" s="777"/>
      <c r="J145" s="777"/>
      <c r="K145" s="784">
        <f>+別紙!AA21+別紙!AA28</f>
        <v>0</v>
      </c>
      <c r="L145" s="784"/>
      <c r="M145" s="784"/>
      <c r="N145" s="784"/>
      <c r="O145" s="784"/>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0"/>
      <c r="E146" s="779"/>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0"/>
      <c r="E147" s="779"/>
      <c r="F147" s="675" t="s">
        <v>456</v>
      </c>
      <c r="G147" s="676"/>
      <c r="H147" s="676"/>
      <c r="I147" s="676"/>
      <c r="J147" s="676"/>
      <c r="K147" s="676"/>
      <c r="L147" s="676"/>
      <c r="M147" s="676"/>
      <c r="N147" s="676"/>
      <c r="O147" s="676"/>
      <c r="P147" s="676"/>
      <c r="Q147" s="676"/>
      <c r="R147" s="676"/>
      <c r="S147" s="676"/>
      <c r="T147" s="676"/>
      <c r="U147" s="677"/>
      <c r="V147" s="180"/>
      <c r="W147" s="181"/>
      <c r="X147" s="181"/>
      <c r="Y147" s="181"/>
    </row>
    <row r="148" spans="3:56" ht="13.9" customHeight="1" x14ac:dyDescent="0.15">
      <c r="C148" s="214"/>
      <c r="D148" s="700"/>
      <c r="E148" s="779"/>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 customHeight="1" x14ac:dyDescent="0.15">
      <c r="C149" s="214"/>
      <c r="D149" s="700"/>
      <c r="E149" s="779"/>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 customHeight="1" x14ac:dyDescent="0.15">
      <c r="C150" s="214"/>
      <c r="D150" s="700"/>
      <c r="E150" s="779"/>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 customHeight="1" x14ac:dyDescent="0.15">
      <c r="C151" s="214"/>
      <c r="D151" s="700"/>
      <c r="E151" s="779"/>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 customHeight="1" x14ac:dyDescent="0.15">
      <c r="C152" s="214"/>
      <c r="D152" s="700"/>
      <c r="E152" s="779"/>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 customHeight="1" x14ac:dyDescent="0.15">
      <c r="C153" s="214"/>
      <c r="D153" s="700"/>
      <c r="E153" s="779"/>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 customHeight="1" x14ac:dyDescent="0.15">
      <c r="C154" s="216"/>
      <c r="D154" s="701"/>
      <c r="E154" s="780"/>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99" t="s">
        <v>17</v>
      </c>
      <c r="E156" s="778"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0"/>
      <c r="E157" s="779"/>
      <c r="F157" s="776" t="s">
        <v>258</v>
      </c>
      <c r="G157" s="777"/>
      <c r="H157" s="777"/>
      <c r="I157" s="777"/>
      <c r="J157" s="777"/>
      <c r="K157" s="784" t="str">
        <f>+別紙!AA11</f>
        <v>0</v>
      </c>
      <c r="L157" s="784"/>
      <c r="M157" s="784"/>
      <c r="N157" s="784"/>
      <c r="O157" s="784"/>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0"/>
      <c r="E158" s="779"/>
      <c r="F158" s="776" t="s">
        <v>259</v>
      </c>
      <c r="G158" s="777"/>
      <c r="H158" s="777"/>
      <c r="I158" s="777"/>
      <c r="J158" s="777"/>
      <c r="K158" s="784" t="str">
        <f>+別紙!AA12</f>
        <v>0</v>
      </c>
      <c r="L158" s="784"/>
      <c r="M158" s="784"/>
      <c r="N158" s="784"/>
      <c r="O158" s="784"/>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0"/>
      <c r="E159" s="779"/>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0"/>
      <c r="E160" s="779"/>
      <c r="F160" s="675" t="s">
        <v>456</v>
      </c>
      <c r="G160" s="676"/>
      <c r="H160" s="676"/>
      <c r="I160" s="676"/>
      <c r="J160" s="676"/>
      <c r="K160" s="676"/>
      <c r="L160" s="676"/>
      <c r="M160" s="676"/>
      <c r="N160" s="676"/>
      <c r="O160" s="676"/>
      <c r="P160" s="676"/>
      <c r="Q160" s="676"/>
      <c r="R160" s="676"/>
      <c r="S160" s="676"/>
      <c r="T160" s="676"/>
      <c r="U160" s="677"/>
      <c r="V160" s="180"/>
      <c r="W160" s="181"/>
      <c r="X160" s="181"/>
      <c r="Y160" s="181"/>
    </row>
    <row r="161" spans="3:56" ht="13.9" customHeight="1" x14ac:dyDescent="0.15">
      <c r="C161" s="214"/>
      <c r="D161" s="700"/>
      <c r="E161" s="779"/>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 customHeight="1" x14ac:dyDescent="0.15">
      <c r="C162" s="214"/>
      <c r="D162" s="700"/>
      <c r="E162" s="779"/>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 customHeight="1" x14ac:dyDescent="0.15">
      <c r="C163" s="214"/>
      <c r="D163" s="700"/>
      <c r="E163" s="779"/>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 customHeight="1" x14ac:dyDescent="0.15">
      <c r="C164" s="214"/>
      <c r="D164" s="700"/>
      <c r="E164" s="779"/>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 customHeight="1" x14ac:dyDescent="0.15">
      <c r="C165" s="214"/>
      <c r="D165" s="700"/>
      <c r="E165" s="779"/>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 customHeight="1" x14ac:dyDescent="0.15">
      <c r="C166" s="214"/>
      <c r="D166" s="700"/>
      <c r="E166" s="779"/>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 customHeight="1" x14ac:dyDescent="0.15">
      <c r="C167" s="214"/>
      <c r="D167" s="701"/>
      <c r="E167" s="780"/>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699" t="s">
        <v>19</v>
      </c>
      <c r="E168" s="778"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0"/>
      <c r="E169" s="779"/>
      <c r="F169" s="776" t="s">
        <v>262</v>
      </c>
      <c r="G169" s="777"/>
      <c r="H169" s="777"/>
      <c r="I169" s="777"/>
      <c r="J169" s="777"/>
      <c r="K169" s="784">
        <f>+別紙!AA24</f>
        <v>0</v>
      </c>
      <c r="L169" s="784"/>
      <c r="M169" s="784"/>
      <c r="N169" s="784"/>
      <c r="O169" s="784"/>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0"/>
      <c r="E170" s="779"/>
      <c r="F170" s="776" t="s">
        <v>263</v>
      </c>
      <c r="G170" s="777"/>
      <c r="H170" s="777"/>
      <c r="I170" s="777"/>
      <c r="J170" s="777"/>
      <c r="K170" s="784">
        <f>+別紙!AA27</f>
        <v>0</v>
      </c>
      <c r="L170" s="784"/>
      <c r="M170" s="784"/>
      <c r="N170" s="784"/>
      <c r="O170" s="784"/>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0"/>
      <c r="E171" s="779"/>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0"/>
      <c r="E172" s="779"/>
      <c r="F172" s="675" t="s">
        <v>456</v>
      </c>
      <c r="G172" s="676"/>
      <c r="H172" s="676"/>
      <c r="I172" s="676"/>
      <c r="J172" s="676"/>
      <c r="K172" s="676"/>
      <c r="L172" s="676"/>
      <c r="M172" s="676"/>
      <c r="N172" s="676"/>
      <c r="O172" s="676"/>
      <c r="P172" s="676"/>
      <c r="Q172" s="676"/>
      <c r="R172" s="676"/>
      <c r="S172" s="676"/>
      <c r="T172" s="676"/>
      <c r="U172" s="677"/>
      <c r="V172" s="180"/>
      <c r="W172" s="181"/>
      <c r="X172" s="181"/>
      <c r="Y172" s="181"/>
    </row>
    <row r="173" spans="3:56" ht="13.9" customHeight="1" x14ac:dyDescent="0.15">
      <c r="C173" s="214"/>
      <c r="D173" s="700"/>
      <c r="E173" s="779"/>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 customHeight="1" x14ac:dyDescent="0.15">
      <c r="C174" s="214"/>
      <c r="D174" s="700"/>
      <c r="E174" s="779"/>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 customHeight="1" x14ac:dyDescent="0.15">
      <c r="C175" s="214"/>
      <c r="D175" s="700"/>
      <c r="E175" s="779"/>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 customHeight="1" x14ac:dyDescent="0.15">
      <c r="C176" s="214"/>
      <c r="D176" s="700"/>
      <c r="E176" s="779"/>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 customHeight="1" x14ac:dyDescent="0.15">
      <c r="C177" s="214"/>
      <c r="D177" s="700"/>
      <c r="E177" s="779"/>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 customHeight="1" x14ac:dyDescent="0.15">
      <c r="C178" s="214"/>
      <c r="D178" s="700"/>
      <c r="E178" s="779"/>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 customHeight="1" x14ac:dyDescent="0.15">
      <c r="C179" s="216"/>
      <c r="D179" s="701"/>
      <c r="E179" s="780"/>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99" t="s">
        <v>17</v>
      </c>
      <c r="E182" s="781"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0"/>
      <c r="E183" s="782"/>
      <c r="F183" s="792" t="s">
        <v>265</v>
      </c>
      <c r="G183" s="793"/>
      <c r="H183" s="793"/>
      <c r="I183" s="793"/>
      <c r="J183" s="793"/>
      <c r="K183" s="794" t="str">
        <f>+別紙!AA13</f>
        <v>0</v>
      </c>
      <c r="L183" s="794"/>
      <c r="M183" s="794"/>
      <c r="N183" s="794"/>
      <c r="O183" s="794"/>
      <c r="P183" s="442" t="s">
        <v>13</v>
      </c>
      <c r="Q183" s="790" t="s">
        <v>364</v>
      </c>
      <c r="R183" s="790"/>
      <c r="S183" s="790"/>
      <c r="T183" s="790"/>
      <c r="U183" s="791"/>
      <c r="V183" s="376"/>
      <c r="W183" s="195"/>
      <c r="X183" s="181"/>
      <c r="Y183" s="181"/>
      <c r="Z183" s="181"/>
      <c r="BC183" s="53"/>
    </row>
    <row r="184" spans="3:55" ht="13.9" customHeight="1" x14ac:dyDescent="0.15">
      <c r="C184" s="214"/>
      <c r="D184" s="700"/>
      <c r="E184" s="782"/>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0"/>
      <c r="E185" s="782"/>
      <c r="F185" s="675" t="s">
        <v>456</v>
      </c>
      <c r="G185" s="789"/>
      <c r="H185" s="789"/>
      <c r="I185" s="789"/>
      <c r="J185" s="789"/>
      <c r="K185" s="789"/>
      <c r="L185" s="789"/>
      <c r="M185" s="789"/>
      <c r="N185" s="789"/>
      <c r="O185" s="789"/>
      <c r="P185" s="789"/>
      <c r="Q185" s="789"/>
      <c r="R185" s="789"/>
      <c r="S185" s="789"/>
      <c r="T185" s="789"/>
      <c r="U185" s="677"/>
      <c r="V185" s="180"/>
      <c r="W185" s="181"/>
      <c r="X185" s="181"/>
      <c r="Y185" s="181"/>
    </row>
    <row r="186" spans="3:55" ht="13.9" customHeight="1" x14ac:dyDescent="0.15">
      <c r="C186" s="214"/>
      <c r="D186" s="700"/>
      <c r="E186" s="782"/>
      <c r="F186" s="675"/>
      <c r="G186" s="789"/>
      <c r="H186" s="789"/>
      <c r="I186" s="789"/>
      <c r="J186" s="789"/>
      <c r="K186" s="789"/>
      <c r="L186" s="789"/>
      <c r="M186" s="789"/>
      <c r="N186" s="789"/>
      <c r="O186" s="789"/>
      <c r="P186" s="789"/>
      <c r="Q186" s="789"/>
      <c r="R186" s="789"/>
      <c r="S186" s="789"/>
      <c r="T186" s="789"/>
      <c r="U186" s="677"/>
      <c r="V186" s="180"/>
      <c r="W186" s="181"/>
      <c r="X186" s="181"/>
      <c r="Y186" s="181"/>
    </row>
    <row r="187" spans="3:55" ht="13.9" customHeight="1" x14ac:dyDescent="0.15">
      <c r="C187" s="214"/>
      <c r="D187" s="700"/>
      <c r="E187" s="782"/>
      <c r="F187" s="675"/>
      <c r="G187" s="789"/>
      <c r="H187" s="789"/>
      <c r="I187" s="789"/>
      <c r="J187" s="789"/>
      <c r="K187" s="789"/>
      <c r="L187" s="789"/>
      <c r="M187" s="789"/>
      <c r="N187" s="789"/>
      <c r="O187" s="789"/>
      <c r="P187" s="789"/>
      <c r="Q187" s="789"/>
      <c r="R187" s="789"/>
      <c r="S187" s="789"/>
      <c r="T187" s="789"/>
      <c r="U187" s="677"/>
      <c r="V187" s="180"/>
      <c r="W187" s="181"/>
      <c r="X187" s="181"/>
      <c r="Y187" s="181"/>
    </row>
    <row r="188" spans="3:55" ht="13.9" customHeight="1" x14ac:dyDescent="0.15">
      <c r="C188" s="214"/>
      <c r="D188" s="700"/>
      <c r="E188" s="782"/>
      <c r="F188" s="675"/>
      <c r="G188" s="789"/>
      <c r="H188" s="789"/>
      <c r="I188" s="789"/>
      <c r="J188" s="789"/>
      <c r="K188" s="789"/>
      <c r="L188" s="789"/>
      <c r="M188" s="789"/>
      <c r="N188" s="789"/>
      <c r="O188" s="789"/>
      <c r="P188" s="789"/>
      <c r="Q188" s="789"/>
      <c r="R188" s="789"/>
      <c r="S188" s="789"/>
      <c r="T188" s="789"/>
      <c r="U188" s="677"/>
      <c r="V188" s="180"/>
      <c r="W188" s="181"/>
      <c r="X188" s="181"/>
      <c r="Y188" s="181"/>
    </row>
    <row r="189" spans="3:55" ht="13.9" customHeight="1" x14ac:dyDescent="0.15">
      <c r="C189" s="214"/>
      <c r="D189" s="700"/>
      <c r="E189" s="782"/>
      <c r="F189" s="675"/>
      <c r="G189" s="789"/>
      <c r="H189" s="789"/>
      <c r="I189" s="789"/>
      <c r="J189" s="789"/>
      <c r="K189" s="789"/>
      <c r="L189" s="789"/>
      <c r="M189" s="789"/>
      <c r="N189" s="789"/>
      <c r="O189" s="789"/>
      <c r="P189" s="789"/>
      <c r="Q189" s="789"/>
      <c r="R189" s="789"/>
      <c r="S189" s="789"/>
      <c r="T189" s="789"/>
      <c r="U189" s="677"/>
      <c r="V189" s="180"/>
      <c r="W189" s="181"/>
      <c r="X189" s="181"/>
      <c r="Y189" s="181"/>
    </row>
    <row r="190" spans="3:55" ht="13.9" customHeight="1" x14ac:dyDescent="0.15">
      <c r="C190" s="214"/>
      <c r="D190" s="700"/>
      <c r="E190" s="782"/>
      <c r="F190" s="675"/>
      <c r="G190" s="789"/>
      <c r="H190" s="789"/>
      <c r="I190" s="789"/>
      <c r="J190" s="789"/>
      <c r="K190" s="789"/>
      <c r="L190" s="789"/>
      <c r="M190" s="789"/>
      <c r="N190" s="789"/>
      <c r="O190" s="789"/>
      <c r="P190" s="789"/>
      <c r="Q190" s="789"/>
      <c r="R190" s="789"/>
      <c r="S190" s="789"/>
      <c r="T190" s="789"/>
      <c r="U190" s="677"/>
      <c r="V190" s="180"/>
      <c r="W190" s="181"/>
      <c r="X190" s="181"/>
      <c r="Y190" s="181"/>
    </row>
    <row r="191" spans="3:55" ht="13.9" customHeight="1" x14ac:dyDescent="0.15">
      <c r="C191" s="214"/>
      <c r="D191" s="700"/>
      <c r="E191" s="782"/>
      <c r="F191" s="675"/>
      <c r="G191" s="789"/>
      <c r="H191" s="789"/>
      <c r="I191" s="789"/>
      <c r="J191" s="789"/>
      <c r="K191" s="789"/>
      <c r="L191" s="789"/>
      <c r="M191" s="789"/>
      <c r="N191" s="789"/>
      <c r="O191" s="789"/>
      <c r="P191" s="789"/>
      <c r="Q191" s="789"/>
      <c r="R191" s="789"/>
      <c r="S191" s="789"/>
      <c r="T191" s="789"/>
      <c r="U191" s="677"/>
      <c r="V191" s="180"/>
      <c r="W191" s="181"/>
      <c r="X191" s="181"/>
      <c r="Y191" s="181"/>
    </row>
    <row r="192" spans="3:55" ht="13.9" customHeight="1" x14ac:dyDescent="0.15">
      <c r="C192" s="214"/>
      <c r="D192" s="700"/>
      <c r="E192" s="782"/>
      <c r="F192" s="675"/>
      <c r="G192" s="789"/>
      <c r="H192" s="789"/>
      <c r="I192" s="789"/>
      <c r="J192" s="789"/>
      <c r="K192" s="789"/>
      <c r="L192" s="789"/>
      <c r="M192" s="789"/>
      <c r="N192" s="789"/>
      <c r="O192" s="789"/>
      <c r="P192" s="789"/>
      <c r="Q192" s="789"/>
      <c r="R192" s="789"/>
      <c r="S192" s="789"/>
      <c r="T192" s="789"/>
      <c r="U192" s="677"/>
      <c r="V192" s="666"/>
      <c r="W192" s="667"/>
      <c r="X192" s="667"/>
      <c r="Y192" s="667"/>
      <c r="Z192" s="667"/>
    </row>
    <row r="193" spans="3:27" ht="13.9" customHeight="1" x14ac:dyDescent="0.15">
      <c r="C193" s="214"/>
      <c r="D193" s="701"/>
      <c r="E193" s="783"/>
      <c r="F193" s="675"/>
      <c r="G193" s="789"/>
      <c r="H193" s="789"/>
      <c r="I193" s="789"/>
      <c r="J193" s="789"/>
      <c r="K193" s="789"/>
      <c r="L193" s="789"/>
      <c r="M193" s="789"/>
      <c r="N193" s="789"/>
      <c r="O193" s="789"/>
      <c r="P193" s="789"/>
      <c r="Q193" s="789"/>
      <c r="R193" s="789"/>
      <c r="S193" s="789"/>
      <c r="T193" s="789"/>
      <c r="U193" s="677"/>
      <c r="V193" s="180"/>
      <c r="W193" s="181"/>
      <c r="X193" s="181"/>
      <c r="Y193" s="181"/>
    </row>
    <row r="194" spans="3:27" ht="15" customHeight="1" x14ac:dyDescent="0.15">
      <c r="C194" s="214"/>
      <c r="D194" s="699" t="s">
        <v>19</v>
      </c>
      <c r="E194" s="778"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0"/>
      <c r="E195" s="779"/>
      <c r="F195" s="776" t="s">
        <v>266</v>
      </c>
      <c r="G195" s="777"/>
      <c r="H195" s="777"/>
      <c r="I195" s="777"/>
      <c r="J195" s="777"/>
      <c r="K195" s="784">
        <f>+別紙!AA22+別紙!AA29</f>
        <v>0</v>
      </c>
      <c r="L195" s="784"/>
      <c r="M195" s="784"/>
      <c r="N195" s="784"/>
      <c r="O195" s="784"/>
      <c r="P195" s="209" t="s">
        <v>13</v>
      </c>
      <c r="Q195" s="668" t="s">
        <v>365</v>
      </c>
      <c r="R195" s="668"/>
      <c r="S195" s="668"/>
      <c r="T195" s="668"/>
      <c r="U195" s="669"/>
      <c r="V195" s="180"/>
      <c r="W195" s="181"/>
      <c r="X195" s="181"/>
      <c r="Y195" s="181"/>
    </row>
    <row r="196" spans="3:27" ht="15" customHeight="1" x14ac:dyDescent="0.15">
      <c r="C196" s="214"/>
      <c r="D196" s="700"/>
      <c r="E196" s="779"/>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0"/>
      <c r="E197" s="779"/>
      <c r="F197" s="675" t="s">
        <v>456</v>
      </c>
      <c r="G197" s="789"/>
      <c r="H197" s="789"/>
      <c r="I197" s="789"/>
      <c r="J197" s="789"/>
      <c r="K197" s="789"/>
      <c r="L197" s="789"/>
      <c r="M197" s="789"/>
      <c r="N197" s="789"/>
      <c r="O197" s="789"/>
      <c r="P197" s="789"/>
      <c r="Q197" s="789"/>
      <c r="R197" s="789"/>
      <c r="S197" s="789"/>
      <c r="T197" s="789"/>
      <c r="U197" s="677"/>
      <c r="V197" s="180"/>
      <c r="W197" s="181"/>
      <c r="X197" s="181"/>
      <c r="Y197" s="181"/>
    </row>
    <row r="198" spans="3:27" ht="13.9" customHeight="1" x14ac:dyDescent="0.15">
      <c r="C198" s="214"/>
      <c r="D198" s="700"/>
      <c r="E198" s="779"/>
      <c r="F198" s="675"/>
      <c r="G198" s="789"/>
      <c r="H198" s="789"/>
      <c r="I198" s="789"/>
      <c r="J198" s="789"/>
      <c r="K198" s="789"/>
      <c r="L198" s="789"/>
      <c r="M198" s="789"/>
      <c r="N198" s="789"/>
      <c r="O198" s="789"/>
      <c r="P198" s="789"/>
      <c r="Q198" s="789"/>
      <c r="R198" s="789"/>
      <c r="S198" s="789"/>
      <c r="T198" s="789"/>
      <c r="U198" s="677"/>
      <c r="V198" s="180"/>
      <c r="W198" s="181"/>
      <c r="X198" s="181"/>
      <c r="Y198" s="181"/>
    </row>
    <row r="199" spans="3:27" ht="13.9" customHeight="1" x14ac:dyDescent="0.15">
      <c r="C199" s="214"/>
      <c r="D199" s="700"/>
      <c r="E199" s="779"/>
      <c r="F199" s="675"/>
      <c r="G199" s="789"/>
      <c r="H199" s="789"/>
      <c r="I199" s="789"/>
      <c r="J199" s="789"/>
      <c r="K199" s="789"/>
      <c r="L199" s="789"/>
      <c r="M199" s="789"/>
      <c r="N199" s="789"/>
      <c r="O199" s="789"/>
      <c r="P199" s="789"/>
      <c r="Q199" s="789"/>
      <c r="R199" s="789"/>
      <c r="S199" s="789"/>
      <c r="T199" s="789"/>
      <c r="U199" s="677"/>
      <c r="V199" s="180"/>
      <c r="W199" s="181"/>
      <c r="X199" s="181"/>
      <c r="Y199" s="181"/>
    </row>
    <row r="200" spans="3:27" ht="13.9" customHeight="1" x14ac:dyDescent="0.15">
      <c r="C200" s="214"/>
      <c r="D200" s="700"/>
      <c r="E200" s="779"/>
      <c r="F200" s="675"/>
      <c r="G200" s="789"/>
      <c r="H200" s="789"/>
      <c r="I200" s="789"/>
      <c r="J200" s="789"/>
      <c r="K200" s="789"/>
      <c r="L200" s="789"/>
      <c r="M200" s="789"/>
      <c r="N200" s="789"/>
      <c r="O200" s="789"/>
      <c r="P200" s="789"/>
      <c r="Q200" s="789"/>
      <c r="R200" s="789"/>
      <c r="S200" s="789"/>
      <c r="T200" s="789"/>
      <c r="U200" s="677"/>
      <c r="V200" s="180"/>
      <c r="W200" s="181"/>
      <c r="X200" s="181"/>
      <c r="Y200" s="181"/>
    </row>
    <row r="201" spans="3:27" ht="13.9" customHeight="1" x14ac:dyDescent="0.15">
      <c r="C201" s="214"/>
      <c r="D201" s="700"/>
      <c r="E201" s="779"/>
      <c r="F201" s="675"/>
      <c r="G201" s="789"/>
      <c r="H201" s="789"/>
      <c r="I201" s="789"/>
      <c r="J201" s="789"/>
      <c r="K201" s="789"/>
      <c r="L201" s="789"/>
      <c r="M201" s="789"/>
      <c r="N201" s="789"/>
      <c r="O201" s="789"/>
      <c r="P201" s="789"/>
      <c r="Q201" s="789"/>
      <c r="R201" s="789"/>
      <c r="S201" s="789"/>
      <c r="T201" s="789"/>
      <c r="U201" s="677"/>
      <c r="V201" s="180"/>
      <c r="W201" s="181"/>
      <c r="X201" s="181"/>
      <c r="Y201" s="181"/>
    </row>
    <row r="202" spans="3:27" ht="13.9" customHeight="1" x14ac:dyDescent="0.15">
      <c r="C202" s="214"/>
      <c r="D202" s="700"/>
      <c r="E202" s="779"/>
      <c r="F202" s="675"/>
      <c r="G202" s="789"/>
      <c r="H202" s="789"/>
      <c r="I202" s="789"/>
      <c r="J202" s="789"/>
      <c r="K202" s="789"/>
      <c r="L202" s="789"/>
      <c r="M202" s="789"/>
      <c r="N202" s="789"/>
      <c r="O202" s="789"/>
      <c r="P202" s="789"/>
      <c r="Q202" s="789"/>
      <c r="R202" s="789"/>
      <c r="S202" s="789"/>
      <c r="T202" s="789"/>
      <c r="U202" s="677"/>
      <c r="V202" s="180"/>
      <c r="W202" s="181"/>
      <c r="X202" s="181"/>
      <c r="Y202" s="181"/>
    </row>
    <row r="203" spans="3:27" ht="13.9" customHeight="1" x14ac:dyDescent="0.15">
      <c r="C203" s="214"/>
      <c r="D203" s="700"/>
      <c r="E203" s="779"/>
      <c r="F203" s="675"/>
      <c r="G203" s="789"/>
      <c r="H203" s="789"/>
      <c r="I203" s="789"/>
      <c r="J203" s="789"/>
      <c r="K203" s="789"/>
      <c r="L203" s="789"/>
      <c r="M203" s="789"/>
      <c r="N203" s="789"/>
      <c r="O203" s="789"/>
      <c r="P203" s="789"/>
      <c r="Q203" s="789"/>
      <c r="R203" s="789"/>
      <c r="S203" s="789"/>
      <c r="T203" s="789"/>
      <c r="U203" s="677"/>
      <c r="V203" s="180"/>
      <c r="W203" s="181"/>
      <c r="X203" s="181"/>
      <c r="Y203" s="181"/>
    </row>
    <row r="204" spans="3:27" ht="13.9" customHeight="1" x14ac:dyDescent="0.15">
      <c r="C204" s="214"/>
      <c r="D204" s="700"/>
      <c r="E204" s="779"/>
      <c r="F204" s="675"/>
      <c r="G204" s="789"/>
      <c r="H204" s="789"/>
      <c r="I204" s="789"/>
      <c r="J204" s="789"/>
      <c r="K204" s="789"/>
      <c r="L204" s="789"/>
      <c r="M204" s="789"/>
      <c r="N204" s="789"/>
      <c r="O204" s="789"/>
      <c r="P204" s="789"/>
      <c r="Q204" s="789"/>
      <c r="R204" s="789"/>
      <c r="S204" s="789"/>
      <c r="T204" s="789"/>
      <c r="U204" s="677"/>
      <c r="V204" s="666"/>
      <c r="W204" s="667"/>
      <c r="X204" s="667"/>
      <c r="Y204" s="667"/>
      <c r="Z204" s="667"/>
      <c r="AA204" s="667"/>
    </row>
    <row r="205" spans="3:27" ht="13.9" customHeight="1" x14ac:dyDescent="0.15">
      <c r="C205" s="216"/>
      <c r="D205" s="701"/>
      <c r="E205" s="780"/>
      <c r="F205" s="675"/>
      <c r="G205" s="789"/>
      <c r="H205" s="789"/>
      <c r="I205" s="789"/>
      <c r="J205" s="789"/>
      <c r="K205" s="789"/>
      <c r="L205" s="789"/>
      <c r="M205" s="789"/>
      <c r="N205" s="789"/>
      <c r="O205" s="789"/>
      <c r="P205" s="789"/>
      <c r="Q205" s="789"/>
      <c r="R205" s="789"/>
      <c r="S205" s="789"/>
      <c r="T205" s="789"/>
      <c r="U205" s="677"/>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99" t="s">
        <v>17</v>
      </c>
      <c r="E207" s="778"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0"/>
      <c r="E208" s="779"/>
      <c r="F208" s="785" t="s">
        <v>268</v>
      </c>
      <c r="G208" s="786"/>
      <c r="H208" s="786"/>
      <c r="I208" s="786"/>
      <c r="J208" s="786"/>
      <c r="K208" s="784">
        <f>+別紙!AA14</f>
        <v>12077.300000000001</v>
      </c>
      <c r="L208" s="784"/>
      <c r="M208" s="784"/>
      <c r="N208" s="784"/>
      <c r="O208" s="784"/>
      <c r="P208" s="217" t="s">
        <v>13</v>
      </c>
      <c r="Q208" s="767" t="s">
        <v>366</v>
      </c>
      <c r="R208" s="768"/>
      <c r="S208" s="768"/>
      <c r="T208" s="768"/>
      <c r="U208" s="769"/>
      <c r="V208" s="180"/>
      <c r="W208" s="181"/>
      <c r="X208" s="181"/>
      <c r="Y208" s="181"/>
    </row>
    <row r="209" spans="3:26" ht="43.15" customHeight="1" x14ac:dyDescent="0.15">
      <c r="C209" s="214"/>
      <c r="D209" s="700"/>
      <c r="E209" s="779"/>
      <c r="F209" s="328"/>
      <c r="G209" s="787" t="s">
        <v>224</v>
      </c>
      <c r="H209" s="788"/>
      <c r="I209" s="788"/>
      <c r="J209" s="788"/>
      <c r="K209" s="784">
        <f>+別紙!AA15</f>
        <v>12077.300000000001</v>
      </c>
      <c r="L209" s="784"/>
      <c r="M209" s="784"/>
      <c r="N209" s="784"/>
      <c r="O209" s="784"/>
      <c r="P209" s="581" t="s">
        <v>13</v>
      </c>
      <c r="Q209" s="770"/>
      <c r="R209" s="771"/>
      <c r="S209" s="771"/>
      <c r="T209" s="771"/>
      <c r="U209" s="772"/>
      <c r="V209" s="180"/>
      <c r="W209" s="181"/>
      <c r="X209" s="181"/>
      <c r="Y209" s="181"/>
    </row>
    <row r="210" spans="3:26" ht="43.15" customHeight="1" x14ac:dyDescent="0.15">
      <c r="C210" s="214"/>
      <c r="D210" s="700"/>
      <c r="E210" s="779"/>
      <c r="F210" s="328"/>
      <c r="G210" s="787" t="s">
        <v>225</v>
      </c>
      <c r="H210" s="788"/>
      <c r="I210" s="788"/>
      <c r="J210" s="788"/>
      <c r="K210" s="784">
        <f>+別紙!AA16</f>
        <v>12077.300000000001</v>
      </c>
      <c r="L210" s="784"/>
      <c r="M210" s="784"/>
      <c r="N210" s="784"/>
      <c r="O210" s="784"/>
      <c r="P210" s="581" t="s">
        <v>13</v>
      </c>
      <c r="Q210" s="770"/>
      <c r="R210" s="771"/>
      <c r="S210" s="771"/>
      <c r="T210" s="771"/>
      <c r="U210" s="772"/>
      <c r="V210" s="180"/>
      <c r="W210" s="181"/>
      <c r="X210" s="181"/>
      <c r="Y210" s="181"/>
    </row>
    <row r="211" spans="3:26" ht="43.15" customHeight="1" x14ac:dyDescent="0.15">
      <c r="C211" s="214"/>
      <c r="D211" s="700"/>
      <c r="E211" s="779"/>
      <c r="F211" s="328"/>
      <c r="G211" s="787" t="s">
        <v>416</v>
      </c>
      <c r="H211" s="788"/>
      <c r="I211" s="788"/>
      <c r="J211" s="788"/>
      <c r="K211" s="784" t="str">
        <f>+別紙!AA17</f>
        <v>0</v>
      </c>
      <c r="L211" s="784"/>
      <c r="M211" s="784"/>
      <c r="N211" s="784"/>
      <c r="O211" s="784"/>
      <c r="P211" s="581" t="s">
        <v>13</v>
      </c>
      <c r="Q211" s="770"/>
      <c r="R211" s="771"/>
      <c r="S211" s="771"/>
      <c r="T211" s="771"/>
      <c r="U211" s="772"/>
      <c r="V211" s="180"/>
      <c r="W211" s="181"/>
      <c r="X211" s="181"/>
      <c r="Y211" s="181"/>
    </row>
    <row r="212" spans="3:26" ht="43.15" customHeight="1" x14ac:dyDescent="0.15">
      <c r="C212" s="214"/>
      <c r="D212" s="700"/>
      <c r="E212" s="779"/>
      <c r="F212" s="329"/>
      <c r="G212" s="787" t="s">
        <v>417</v>
      </c>
      <c r="H212" s="788"/>
      <c r="I212" s="788"/>
      <c r="J212" s="788"/>
      <c r="K212" s="784" t="str">
        <f>+別紙!AA18</f>
        <v>0</v>
      </c>
      <c r="L212" s="784"/>
      <c r="M212" s="784"/>
      <c r="N212" s="784"/>
      <c r="O212" s="784"/>
      <c r="P212" s="581" t="s">
        <v>13</v>
      </c>
      <c r="Q212" s="773"/>
      <c r="R212" s="774"/>
      <c r="S212" s="774"/>
      <c r="T212" s="774"/>
      <c r="U212" s="775"/>
      <c r="V212" s="180"/>
      <c r="W212" s="181"/>
      <c r="X212" s="181"/>
      <c r="Y212" s="181"/>
    </row>
    <row r="213" spans="3:26" ht="13.9" customHeight="1" x14ac:dyDescent="0.15">
      <c r="C213" s="214"/>
      <c r="D213" s="700"/>
      <c r="E213" s="779"/>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0"/>
      <c r="E214" s="779"/>
      <c r="F214" s="675" t="s">
        <v>457</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0"/>
      <c r="E215" s="779"/>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0"/>
      <c r="E216" s="779"/>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0"/>
      <c r="E217" s="779"/>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0"/>
      <c r="E218" s="779"/>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0"/>
      <c r="E219" s="779"/>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0"/>
      <c r="E220" s="779"/>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0"/>
      <c r="E221" s="779"/>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1"/>
      <c r="E222" s="780"/>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699" t="s">
        <v>19</v>
      </c>
      <c r="E224" s="778"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0"/>
      <c r="E225" s="779"/>
      <c r="F225" s="785" t="s">
        <v>268</v>
      </c>
      <c r="G225" s="786"/>
      <c r="H225" s="786"/>
      <c r="I225" s="786"/>
      <c r="J225" s="786"/>
      <c r="K225" s="784">
        <f>+別紙!AA43</f>
        <v>11473.099999999999</v>
      </c>
      <c r="L225" s="784"/>
      <c r="M225" s="784"/>
      <c r="N225" s="784"/>
      <c r="O225" s="784"/>
      <c r="P225" s="217" t="s">
        <v>13</v>
      </c>
      <c r="Q225" s="767" t="s">
        <v>367</v>
      </c>
      <c r="R225" s="768"/>
      <c r="S225" s="768"/>
      <c r="T225" s="768"/>
      <c r="U225" s="769"/>
      <c r="V225" s="360"/>
      <c r="W225" s="360"/>
      <c r="X225" s="195"/>
      <c r="Y225" s="181"/>
      <c r="Z225" s="181"/>
      <c r="AA225" s="181"/>
      <c r="BC225" s="53"/>
      <c r="BD225" s="53"/>
    </row>
    <row r="226" spans="3:56" ht="45" customHeight="1" x14ac:dyDescent="0.15">
      <c r="C226" s="214"/>
      <c r="D226" s="700"/>
      <c r="E226" s="779"/>
      <c r="F226" s="328"/>
      <c r="G226" s="787" t="s">
        <v>224</v>
      </c>
      <c r="H226" s="788"/>
      <c r="I226" s="788"/>
      <c r="J226" s="788"/>
      <c r="K226" s="784">
        <f>+別紙!AA44</f>
        <v>11473.1</v>
      </c>
      <c r="L226" s="784"/>
      <c r="M226" s="784"/>
      <c r="N226" s="784"/>
      <c r="O226" s="784"/>
      <c r="P226" s="581" t="s">
        <v>13</v>
      </c>
      <c r="Q226" s="770"/>
      <c r="R226" s="771"/>
      <c r="S226" s="771"/>
      <c r="T226" s="771"/>
      <c r="U226" s="772"/>
      <c r="V226" s="360"/>
      <c r="W226" s="360"/>
      <c r="X226" s="195"/>
      <c r="Y226" s="181"/>
      <c r="Z226" s="181"/>
      <c r="AA226" s="181"/>
      <c r="BC226" s="53"/>
      <c r="BD226" s="53"/>
    </row>
    <row r="227" spans="3:56" ht="45" customHeight="1" x14ac:dyDescent="0.15">
      <c r="C227" s="214"/>
      <c r="D227" s="700"/>
      <c r="E227" s="779"/>
      <c r="F227" s="328"/>
      <c r="G227" s="787" t="s">
        <v>225</v>
      </c>
      <c r="H227" s="788"/>
      <c r="I227" s="788"/>
      <c r="J227" s="788"/>
      <c r="K227" s="784">
        <f>+別紙!AA45</f>
        <v>11473.099999999999</v>
      </c>
      <c r="L227" s="784"/>
      <c r="M227" s="784"/>
      <c r="N227" s="784"/>
      <c r="O227" s="784"/>
      <c r="P227" s="581" t="s">
        <v>13</v>
      </c>
      <c r="Q227" s="770"/>
      <c r="R227" s="771"/>
      <c r="S227" s="771"/>
      <c r="T227" s="771"/>
      <c r="U227" s="772"/>
      <c r="V227" s="360"/>
      <c r="W227" s="360"/>
      <c r="X227" s="195"/>
      <c r="Y227" s="181"/>
      <c r="Z227" s="181"/>
      <c r="AA227" s="181"/>
      <c r="BC227" s="53"/>
      <c r="BD227" s="53"/>
    </row>
    <row r="228" spans="3:56" ht="45" customHeight="1" x14ac:dyDescent="0.15">
      <c r="C228" s="214"/>
      <c r="D228" s="700"/>
      <c r="E228" s="779"/>
      <c r="F228" s="328"/>
      <c r="G228" s="787" t="s">
        <v>416</v>
      </c>
      <c r="H228" s="788"/>
      <c r="I228" s="788"/>
      <c r="J228" s="788"/>
      <c r="K228" s="784">
        <f>+別紙!AA46</f>
        <v>0</v>
      </c>
      <c r="L228" s="784"/>
      <c r="M228" s="784"/>
      <c r="N228" s="784"/>
      <c r="O228" s="784"/>
      <c r="P228" s="581" t="s">
        <v>13</v>
      </c>
      <c r="Q228" s="770"/>
      <c r="R228" s="771"/>
      <c r="S228" s="771"/>
      <c r="T228" s="771"/>
      <c r="U228" s="772"/>
      <c r="V228" s="360"/>
      <c r="W228" s="360"/>
      <c r="X228" s="195"/>
      <c r="Y228" s="181"/>
      <c r="Z228" s="181"/>
      <c r="AA228" s="181"/>
      <c r="BC228" s="53"/>
      <c r="BD228" s="53"/>
    </row>
    <row r="229" spans="3:56" ht="45" customHeight="1" x14ac:dyDescent="0.15">
      <c r="C229" s="214"/>
      <c r="D229" s="700"/>
      <c r="E229" s="779"/>
      <c r="F229" s="329"/>
      <c r="G229" s="787" t="s">
        <v>417</v>
      </c>
      <c r="H229" s="788"/>
      <c r="I229" s="788"/>
      <c r="J229" s="788"/>
      <c r="K229" s="784">
        <f>+別紙!AA47</f>
        <v>0</v>
      </c>
      <c r="L229" s="784"/>
      <c r="M229" s="784"/>
      <c r="N229" s="784"/>
      <c r="O229" s="784"/>
      <c r="P229" s="581" t="s">
        <v>13</v>
      </c>
      <c r="Q229" s="773"/>
      <c r="R229" s="774"/>
      <c r="S229" s="774"/>
      <c r="T229" s="774"/>
      <c r="U229" s="775"/>
      <c r="V229" s="360"/>
      <c r="W229" s="360"/>
      <c r="X229" s="195"/>
      <c r="Y229" s="181"/>
      <c r="Z229" s="181"/>
      <c r="AA229" s="181"/>
      <c r="BC229" s="53"/>
      <c r="BD229" s="53"/>
    </row>
    <row r="230" spans="3:56" ht="13.9" customHeight="1" x14ac:dyDescent="0.15">
      <c r="C230" s="214"/>
      <c r="D230" s="700"/>
      <c r="E230" s="779"/>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0"/>
      <c r="E231" s="779"/>
      <c r="F231" s="675" t="s">
        <v>458</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0"/>
      <c r="E232" s="779"/>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0"/>
      <c r="E233" s="779"/>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0"/>
      <c r="E234" s="779"/>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0"/>
      <c r="E235" s="779"/>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0"/>
      <c r="E236" s="779"/>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0"/>
      <c r="E237" s="779"/>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0"/>
      <c r="E238" s="779"/>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0"/>
      <c r="E239" s="779"/>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797" t="s">
        <v>15</v>
      </c>
      <c r="D240" s="798"/>
      <c r="E240" s="799"/>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795" t="s">
        <v>403</v>
      </c>
      <c r="E245" s="795"/>
      <c r="F245" s="795"/>
      <c r="G245" s="795"/>
      <c r="H245" s="795"/>
      <c r="I245" s="795"/>
      <c r="J245" s="795"/>
      <c r="K245" s="795"/>
      <c r="L245" s="795"/>
      <c r="M245" s="795"/>
      <c r="N245" s="795"/>
      <c r="O245" s="795"/>
      <c r="P245" s="795"/>
      <c r="Q245" s="795"/>
      <c r="R245" s="795"/>
      <c r="S245" s="795"/>
      <c r="T245" s="795"/>
      <c r="U245" s="796"/>
    </row>
    <row r="246" spans="1:54" ht="40.9" customHeight="1" x14ac:dyDescent="0.15">
      <c r="C246" s="219"/>
      <c r="D246" s="795" t="s">
        <v>412</v>
      </c>
      <c r="E246" s="795"/>
      <c r="F246" s="795"/>
      <c r="G246" s="795"/>
      <c r="H246" s="795"/>
      <c r="I246" s="795"/>
      <c r="J246" s="795"/>
      <c r="K246" s="795"/>
      <c r="L246" s="795"/>
      <c r="M246" s="795"/>
      <c r="N246" s="795"/>
      <c r="O246" s="795"/>
      <c r="P246" s="795"/>
      <c r="Q246" s="795"/>
      <c r="R246" s="795"/>
      <c r="S246" s="795"/>
      <c r="T246" s="795"/>
      <c r="U246" s="796"/>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795" t="s">
        <v>275</v>
      </c>
      <c r="F250" s="795"/>
      <c r="G250" s="795"/>
      <c r="H250" s="795"/>
      <c r="I250" s="795"/>
      <c r="J250" s="795"/>
      <c r="K250" s="795"/>
      <c r="L250" s="795"/>
      <c r="M250" s="795"/>
      <c r="N250" s="795"/>
      <c r="O250" s="795"/>
      <c r="P250" s="795"/>
      <c r="Q250" s="795"/>
      <c r="R250" s="795"/>
      <c r="S250" s="795"/>
      <c r="T250" s="795"/>
      <c r="U250" s="796"/>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795" t="s">
        <v>276</v>
      </c>
      <c r="F251" s="795"/>
      <c r="G251" s="795"/>
      <c r="H251" s="795"/>
      <c r="I251" s="795"/>
      <c r="J251" s="795"/>
      <c r="K251" s="795"/>
      <c r="L251" s="795"/>
      <c r="M251" s="795"/>
      <c r="N251" s="795"/>
      <c r="O251" s="795"/>
      <c r="P251" s="795"/>
      <c r="Q251" s="795"/>
      <c r="R251" s="795"/>
      <c r="S251" s="795"/>
      <c r="T251" s="795"/>
      <c r="U251" s="796"/>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795" t="s">
        <v>277</v>
      </c>
      <c r="E252" s="795"/>
      <c r="F252" s="795"/>
      <c r="G252" s="795"/>
      <c r="H252" s="795"/>
      <c r="I252" s="795"/>
      <c r="J252" s="795"/>
      <c r="K252" s="795"/>
      <c r="L252" s="795"/>
      <c r="M252" s="795"/>
      <c r="N252" s="795"/>
      <c r="O252" s="795"/>
      <c r="P252" s="795"/>
      <c r="Q252" s="795"/>
      <c r="R252" s="795"/>
      <c r="S252" s="795"/>
      <c r="T252" s="795"/>
      <c r="U252" s="796"/>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795" t="s">
        <v>414</v>
      </c>
      <c r="E253" s="795"/>
      <c r="F253" s="795"/>
      <c r="G253" s="795"/>
      <c r="H253" s="795"/>
      <c r="I253" s="795"/>
      <c r="J253" s="795"/>
      <c r="K253" s="795"/>
      <c r="L253" s="795"/>
      <c r="M253" s="795"/>
      <c r="N253" s="795"/>
      <c r="O253" s="795"/>
      <c r="P253" s="795"/>
      <c r="Q253" s="795"/>
      <c r="R253" s="795"/>
      <c r="S253" s="795"/>
      <c r="T253" s="795"/>
      <c r="U253" s="796"/>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795" t="s">
        <v>278</v>
      </c>
      <c r="E254" s="795"/>
      <c r="F254" s="795"/>
      <c r="G254" s="795"/>
      <c r="H254" s="795"/>
      <c r="I254" s="795"/>
      <c r="J254" s="795"/>
      <c r="K254" s="795"/>
      <c r="L254" s="795"/>
      <c r="M254" s="795"/>
      <c r="N254" s="795"/>
      <c r="O254" s="795"/>
      <c r="P254" s="795"/>
      <c r="Q254" s="795"/>
      <c r="R254" s="795"/>
      <c r="S254" s="795"/>
      <c r="T254" s="795"/>
      <c r="U254" s="796"/>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xr:uid="{00000000-0002-0000-0000-000000000000}">
      <formula1>G92=ROUND(G92,1)</formula1>
    </dataValidation>
    <dataValidation type="list" allowBlank="1" showInputMessage="1" showErrorMessage="1" sqref="C37:F37" xr:uid="{00000000-0002-0000-0000-000002000000}">
      <formula1>$W$250:$W$254</formula1>
    </dataValidation>
    <dataValidation type="textLength" operator="lessThanOrEqual" allowBlank="1" showInputMessage="1" showErrorMessage="1" error="文字数を50文字以内としてください。" sqref="N54:U54" xr:uid="{00000000-0002-0000-0000-000004000000}">
      <formula1>50</formula1>
    </dataValidation>
    <dataValidation type="textLength" operator="lessThanOrEqual" allowBlank="1" showInputMessage="1" showErrorMessage="1" error="文字数を500文字以内としてください。" sqref="F62:U73" xr:uid="{00000000-0002-0000-0000-000005000000}">
      <formula1>500</formula1>
    </dataValidation>
    <dataValidation type="textLength" operator="lessThanOrEqual" allowBlank="1" showInputMessage="1" showErrorMessage="1" error="文字数を550文字以内としてください。" sqref="D77:U86" xr:uid="{00000000-0002-0000-0000-000006000000}">
      <formula1>550</formula1>
    </dataValidation>
    <dataValidation type="textLength" operator="lessThanOrEqual" allowBlank="1" showInputMessage="1" showErrorMessage="1" error="文字数を350文字以内としてください。" sqref="F231:U239 F136:U143 F147:U154 F160:U167 F172:U179 F185:U193 F197:U205 F214:U222" xr:uid="{00000000-0002-0000-0000-000007000000}">
      <formula1>350</formula1>
    </dataValidation>
    <dataValidation type="textLength" operator="lessThanOrEqual" allowBlank="1" showInputMessage="1" showErrorMessage="1" error="文字数を400文字以内としてください。" sqref="F94:U102 F109:U117" xr:uid="{00000000-0002-0000-0000-000008000000}">
      <formula1>400</formula1>
    </dataValidation>
    <dataValidation type="textLength" operator="lessThanOrEqual" allowBlank="1" showInputMessage="1" showErrorMessage="1" error="文字数を200文字以内としてください。" sqref="F120:U124 F126:U130" xr:uid="{00000000-0002-0000-0000-000009000000}">
      <formula1>200</formula1>
    </dataValidation>
    <dataValidation type="list" allowBlank="1" showInputMessage="1" showErrorMessage="1" sqref="F54:K54" xr:uid="{6AB5C873-F393-4B39-AF19-154A87A5E9F0}">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I76"/>
  <sheetViews>
    <sheetView showGridLines="0" tabSelected="1" topLeftCell="A19"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211</v>
      </c>
      <c r="E7" s="871"/>
      <c r="F7" s="871"/>
      <c r="G7" s="871"/>
      <c r="H7" s="872"/>
      <c r="I7" s="162"/>
      <c r="J7" s="68"/>
      <c r="K7" s="175"/>
      <c r="L7" s="917" t="s">
        <v>109</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3.2</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3.5</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3.2</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3.2</v>
      </c>
      <c r="P27" s="853"/>
      <c r="Q27" s="853"/>
      <c r="R27" s="853"/>
      <c r="S27" s="59" t="s">
        <v>38</v>
      </c>
      <c r="T27" s="80"/>
      <c r="U27" s="80"/>
      <c r="X27" s="78" t="s">
        <v>39</v>
      </c>
      <c r="Y27" s="81"/>
      <c r="AG27" s="68"/>
      <c r="AH27" s="68"/>
      <c r="AI27" s="68"/>
      <c r="AJ27" s="68"/>
      <c r="AK27" s="895">
        <f>+AG18+O27</f>
        <v>3.2</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3.2</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3.5</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3.5</v>
      </c>
      <c r="G30" s="865"/>
      <c r="H30" s="234" t="s">
        <v>199</v>
      </c>
      <c r="L30" s="862"/>
      <c r="O30" s="71"/>
      <c r="Q30" s="852">
        <f>+ROUND(Z28,1)+ROUND(Z29,1)+ROUND(Z30,1)</f>
        <v>3.2</v>
      </c>
      <c r="R30" s="853"/>
      <c r="S30" s="853"/>
      <c r="T30" s="853"/>
      <c r="U30" s="59" t="s">
        <v>16</v>
      </c>
      <c r="X30" s="850" t="s">
        <v>187</v>
      </c>
      <c r="Y30" s="851"/>
      <c r="Z30" s="843"/>
      <c r="AA30" s="844"/>
      <c r="AB30" s="844"/>
      <c r="AC30" s="844"/>
      <c r="AD30" s="844"/>
      <c r="AE30" s="59" t="s">
        <v>13</v>
      </c>
      <c r="AK30" s="804">
        <v>3.2</v>
      </c>
      <c r="AL30" s="805"/>
      <c r="AM30" s="805"/>
      <c r="AN30" s="805"/>
      <c r="AO30" s="67" t="s">
        <v>13</v>
      </c>
      <c r="AR30" s="910"/>
      <c r="AS30" s="907"/>
      <c r="AT30" s="907"/>
      <c r="AU30" s="908"/>
    </row>
    <row r="31" spans="2:48" ht="27" customHeight="1" thickTop="1" thickBot="1" x14ac:dyDescent="0.2">
      <c r="B31" s="878" t="s">
        <v>376</v>
      </c>
      <c r="C31" s="829"/>
      <c r="D31" s="829"/>
      <c r="E31" s="830"/>
      <c r="F31" s="864">
        <v>3.5</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9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9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212</v>
      </c>
      <c r="E7" s="871"/>
      <c r="F7" s="871"/>
      <c r="G7" s="871"/>
      <c r="H7" s="872"/>
      <c r="I7" s="162"/>
      <c r="J7" s="68"/>
      <c r="K7" s="175"/>
      <c r="L7" s="917" t="s">
        <v>110</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A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A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213</v>
      </c>
      <c r="E7" s="871"/>
      <c r="F7" s="871"/>
      <c r="G7" s="871"/>
      <c r="H7" s="872"/>
      <c r="I7" s="162"/>
      <c r="J7" s="68"/>
      <c r="K7" s="175"/>
      <c r="L7" s="917" t="s">
        <v>94</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B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B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214</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C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C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I76"/>
  <sheetViews>
    <sheetView showGridLines="0" tabSelected="1" topLeftCell="A22"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215</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91.2</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96.1</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91.2</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91.2</v>
      </c>
      <c r="P27" s="853"/>
      <c r="Q27" s="853"/>
      <c r="R27" s="853"/>
      <c r="S27" s="59" t="s">
        <v>38</v>
      </c>
      <c r="T27" s="80"/>
      <c r="U27" s="80"/>
      <c r="X27" s="78" t="s">
        <v>39</v>
      </c>
      <c r="Y27" s="81"/>
      <c r="AG27" s="68"/>
      <c r="AH27" s="68"/>
      <c r="AI27" s="68"/>
      <c r="AJ27" s="68"/>
      <c r="AK27" s="895">
        <f>+AG18+O27</f>
        <v>91.2</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91.2</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96.1</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96.1</v>
      </c>
      <c r="G30" s="865"/>
      <c r="H30" s="234" t="s">
        <v>199</v>
      </c>
      <c r="L30" s="862"/>
      <c r="O30" s="71"/>
      <c r="Q30" s="852">
        <f>+ROUND(Z28,1)+ROUND(Z29,1)+ROUND(Z30,1)</f>
        <v>91.2</v>
      </c>
      <c r="R30" s="853"/>
      <c r="S30" s="853"/>
      <c r="T30" s="853"/>
      <c r="U30" s="59" t="s">
        <v>16</v>
      </c>
      <c r="X30" s="850" t="s">
        <v>187</v>
      </c>
      <c r="Y30" s="851"/>
      <c r="Z30" s="843"/>
      <c r="AA30" s="844"/>
      <c r="AB30" s="844"/>
      <c r="AC30" s="844"/>
      <c r="AD30" s="844"/>
      <c r="AE30" s="59" t="s">
        <v>13</v>
      </c>
      <c r="AK30" s="804">
        <v>91.2</v>
      </c>
      <c r="AL30" s="805"/>
      <c r="AM30" s="805"/>
      <c r="AN30" s="805"/>
      <c r="AO30" s="67" t="s">
        <v>13</v>
      </c>
      <c r="AR30" s="910"/>
      <c r="AS30" s="907"/>
      <c r="AT30" s="907"/>
      <c r="AU30" s="908"/>
    </row>
    <row r="31" spans="2:48" ht="27" customHeight="1" thickTop="1" thickBot="1" x14ac:dyDescent="0.2">
      <c r="B31" s="878" t="s">
        <v>376</v>
      </c>
      <c r="C31" s="829"/>
      <c r="D31" s="829"/>
      <c r="E31" s="830"/>
      <c r="F31" s="864">
        <v>96.1</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D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D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I76"/>
  <sheetViews>
    <sheetView showGridLines="0" tabSelected="1" topLeftCell="A19"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216</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291.2</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306.5</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291.2</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291.2</v>
      </c>
      <c r="P27" s="853"/>
      <c r="Q27" s="853"/>
      <c r="R27" s="853"/>
      <c r="S27" s="59" t="s">
        <v>38</v>
      </c>
      <c r="T27" s="80"/>
      <c r="U27" s="80"/>
      <c r="X27" s="78" t="s">
        <v>39</v>
      </c>
      <c r="Y27" s="81"/>
      <c r="AG27" s="68"/>
      <c r="AH27" s="68"/>
      <c r="AI27" s="68"/>
      <c r="AJ27" s="68"/>
      <c r="AK27" s="895">
        <f>+AG18+O27</f>
        <v>291.2</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291.2</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306.5</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306.5</v>
      </c>
      <c r="G30" s="865"/>
      <c r="H30" s="234" t="s">
        <v>199</v>
      </c>
      <c r="L30" s="862"/>
      <c r="O30" s="71"/>
      <c r="Q30" s="852">
        <f>+ROUND(Z28,1)+ROUND(Z29,1)+ROUND(Z30,1)</f>
        <v>291.2</v>
      </c>
      <c r="R30" s="853"/>
      <c r="S30" s="853"/>
      <c r="T30" s="853"/>
      <c r="U30" s="59" t="s">
        <v>16</v>
      </c>
      <c r="X30" s="850" t="s">
        <v>187</v>
      </c>
      <c r="Y30" s="851"/>
      <c r="Z30" s="843"/>
      <c r="AA30" s="844"/>
      <c r="AB30" s="844"/>
      <c r="AC30" s="844"/>
      <c r="AD30" s="844"/>
      <c r="AE30" s="59" t="s">
        <v>13</v>
      </c>
      <c r="AK30" s="804">
        <v>291.2</v>
      </c>
      <c r="AL30" s="805"/>
      <c r="AM30" s="805"/>
      <c r="AN30" s="805"/>
      <c r="AO30" s="67" t="s">
        <v>13</v>
      </c>
      <c r="AR30" s="910"/>
      <c r="AS30" s="907"/>
      <c r="AT30" s="907"/>
      <c r="AU30" s="908"/>
    </row>
    <row r="31" spans="2:48" ht="27" customHeight="1" thickTop="1" thickBot="1" x14ac:dyDescent="0.2">
      <c r="B31" s="878" t="s">
        <v>376</v>
      </c>
      <c r="C31" s="829"/>
      <c r="D31" s="829"/>
      <c r="E31" s="830"/>
      <c r="F31" s="864">
        <v>306.5</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E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E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217</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F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F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I76"/>
  <sheetViews>
    <sheetView showGridLines="0" tabSelected="1" topLeftCell="A16"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4354.8999999999996</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4584.1000000000004</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4354.8999999999996</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4354.8999999999996</v>
      </c>
      <c r="P27" s="853"/>
      <c r="Q27" s="853"/>
      <c r="R27" s="853"/>
      <c r="S27" s="59" t="s">
        <v>38</v>
      </c>
      <c r="T27" s="80"/>
      <c r="U27" s="80"/>
      <c r="X27" s="78" t="s">
        <v>39</v>
      </c>
      <c r="Y27" s="81"/>
      <c r="AG27" s="68"/>
      <c r="AH27" s="68"/>
      <c r="AI27" s="68"/>
      <c r="AJ27" s="68"/>
      <c r="AK27" s="895">
        <f>+AG18+O27</f>
        <v>4354.8999999999996</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f>1535.4+2702.2+117.3</f>
        <v>4354.9000000000005</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4584.1000000000004</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4584.1000000000004</v>
      </c>
      <c r="G30" s="865"/>
      <c r="H30" s="234" t="s">
        <v>199</v>
      </c>
      <c r="L30" s="862"/>
      <c r="O30" s="71"/>
      <c r="Q30" s="852">
        <f>+ROUND(Z28,1)+ROUND(Z29,1)+ROUND(Z30,1)</f>
        <v>4354.8999999999996</v>
      </c>
      <c r="R30" s="853"/>
      <c r="S30" s="853"/>
      <c r="T30" s="853"/>
      <c r="U30" s="59" t="s">
        <v>16</v>
      </c>
      <c r="X30" s="850" t="s">
        <v>187</v>
      </c>
      <c r="Y30" s="851"/>
      <c r="Z30" s="843"/>
      <c r="AA30" s="844"/>
      <c r="AB30" s="844"/>
      <c r="AC30" s="844"/>
      <c r="AD30" s="844"/>
      <c r="AE30" s="59" t="s">
        <v>13</v>
      </c>
      <c r="AK30" s="804">
        <v>4354.9000000000005</v>
      </c>
      <c r="AL30" s="805"/>
      <c r="AM30" s="805"/>
      <c r="AN30" s="805"/>
      <c r="AO30" s="67" t="s">
        <v>13</v>
      </c>
      <c r="AR30" s="910"/>
      <c r="AS30" s="907"/>
      <c r="AT30" s="907"/>
      <c r="AU30" s="908"/>
    </row>
    <row r="31" spans="2:48" ht="27" customHeight="1" thickTop="1" thickBot="1" x14ac:dyDescent="0.2">
      <c r="B31" s="878" t="s">
        <v>376</v>
      </c>
      <c r="C31" s="829"/>
      <c r="D31" s="829"/>
      <c r="E31" s="830"/>
      <c r="F31" s="864">
        <v>4584.1000000000004</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0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0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219</v>
      </c>
      <c r="E7" s="871"/>
      <c r="F7" s="871"/>
      <c r="G7" s="871"/>
      <c r="H7" s="872"/>
      <c r="I7" s="162"/>
      <c r="J7" s="68"/>
      <c r="K7" s="175"/>
      <c r="L7" s="917" t="s">
        <v>111</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xr:uid="{00000000-0002-0000-11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220</v>
      </c>
      <c r="E7" s="871"/>
      <c r="F7" s="871"/>
      <c r="G7" s="871"/>
      <c r="H7" s="872"/>
      <c r="I7" s="162"/>
      <c r="J7" s="68"/>
      <c r="K7" s="175"/>
      <c r="L7" s="917" t="s">
        <v>112</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12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I76"/>
  <sheetViews>
    <sheetView showGridLines="0" topLeftCell="A16" zoomScaleNormal="100"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37" t="s">
        <v>102</v>
      </c>
      <c r="C2" s="837"/>
      <c r="D2" s="837"/>
      <c r="E2" s="837"/>
      <c r="F2" s="837"/>
      <c r="G2" s="837"/>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37"/>
      <c r="C3" s="837"/>
      <c r="D3" s="837"/>
      <c r="E3" s="837"/>
      <c r="F3" s="837"/>
      <c r="G3" s="837"/>
      <c r="H3" s="1"/>
      <c r="I3" s="1"/>
      <c r="J3" s="1"/>
      <c r="K3" s="1"/>
      <c r="L3" s="1"/>
      <c r="M3" s="1"/>
      <c r="N3" s="1"/>
      <c r="O3" s="1"/>
      <c r="P3" s="1"/>
      <c r="Q3" s="1"/>
      <c r="R3" s="1"/>
      <c r="S3" s="1"/>
      <c r="T3" s="1"/>
      <c r="U3" s="1"/>
      <c r="V3" s="1"/>
      <c r="W3" s="1"/>
      <c r="X3"/>
      <c r="Y3" s="57"/>
      <c r="Z3" s="57"/>
      <c r="AA3" s="815"/>
      <c r="AB3" s="816"/>
      <c r="AC3" s="816"/>
      <c r="AD3" s="103"/>
      <c r="AE3" s="127"/>
      <c r="AF3" s="127"/>
      <c r="AG3" s="127"/>
      <c r="AH3" s="127"/>
      <c r="AI3" s="127"/>
      <c r="AJ3" s="127"/>
      <c r="AK3" s="127"/>
      <c r="AL3" s="127"/>
      <c r="AM3" s="127"/>
      <c r="AN3" s="127"/>
      <c r="AO3" s="820" t="s">
        <v>358</v>
      </c>
      <c r="AP3" s="821"/>
      <c r="AQ3" s="822"/>
      <c r="AR3" s="800" t="s">
        <v>0</v>
      </c>
      <c r="AS3" s="801"/>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3"/>
      <c r="AP4" s="824"/>
      <c r="AQ4" s="825"/>
      <c r="AR4" s="802" t="str">
        <f>+表紙!Q29</f>
        <v>〇</v>
      </c>
      <c r="AS4" s="803"/>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18" t="s">
        <v>103</v>
      </c>
      <c r="Z5" s="818"/>
      <c r="AA5" s="819"/>
      <c r="AB5" s="819"/>
      <c r="AC5" s="819"/>
      <c r="AD5" s="103" t="s">
        <v>97</v>
      </c>
      <c r="AE5" s="806" t="str">
        <f>+表紙!F48</f>
        <v>株式会社竹中工務店　東京本店</v>
      </c>
      <c r="AF5" s="807"/>
      <c r="AG5" s="807"/>
      <c r="AH5" s="807"/>
      <c r="AI5" s="807"/>
      <c r="AJ5" s="807"/>
      <c r="AK5" s="807"/>
      <c r="AL5" s="807"/>
      <c r="AM5" s="807"/>
      <c r="AN5" s="807"/>
      <c r="AO5" s="807"/>
      <c r="AP5" s="807"/>
      <c r="AQ5" s="807"/>
      <c r="AR5" s="807"/>
      <c r="AS5" s="807"/>
      <c r="AT5" s="807"/>
      <c r="AU5" s="807"/>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8" t="s">
        <v>90</v>
      </c>
      <c r="C7" s="869"/>
      <c r="D7" s="870" t="s">
        <v>368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8"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4"/>
      <c r="AE10" s="71"/>
      <c r="AM10" s="68"/>
      <c r="AN10" s="68"/>
      <c r="AO10" s="68"/>
      <c r="AP10" s="68"/>
      <c r="AQ10" s="68"/>
      <c r="AR10" s="229"/>
      <c r="AS10" s="229"/>
      <c r="AT10"/>
      <c r="AU10"/>
    </row>
    <row r="11" spans="2:48"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8" ht="24.75" customHeight="1" thickTop="1" thickBot="1" x14ac:dyDescent="0.2">
      <c r="F12" s="826">
        <f>+ROUND(O12,1)+ROUND(O15,1)+ROUND(O18,1)+ROUND(O24,1)+O27-ROUND(F15,1)</f>
        <v>0</v>
      </c>
      <c r="G12" s="827"/>
      <c r="H12" s="67" t="s">
        <v>314</v>
      </c>
      <c r="I12" s="68"/>
      <c r="J12" s="69"/>
      <c r="K12" s="68"/>
      <c r="L12" s="874"/>
      <c r="M12" s="70"/>
      <c r="O12" s="804"/>
      <c r="P12" s="817"/>
      <c r="Q12" s="817"/>
      <c r="R12" s="817"/>
      <c r="S12" s="67" t="s">
        <v>22</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8"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9" t="s">
        <v>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8" ht="24.75" customHeight="1" thickBot="1" x14ac:dyDescent="0.2">
      <c r="F15" s="810"/>
      <c r="G15" s="811"/>
      <c r="H15" s="59" t="s">
        <v>314</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8"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31</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1"/>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51"/>
      <c r="U20" s="350"/>
      <c r="V20" s="352"/>
      <c r="W20" s="353"/>
      <c r="X20" s="155" t="s">
        <v>25</v>
      </c>
      <c r="Y20" s="808" t="s">
        <v>330</v>
      </c>
      <c r="Z20" s="808"/>
      <c r="AA20" s="809"/>
      <c r="AB20" s="68"/>
      <c r="AC20" s="68"/>
      <c r="AD20" s="862"/>
      <c r="AF20" s="68"/>
      <c r="AG20" s="68"/>
      <c r="AH20" s="71"/>
      <c r="AI20" s="68"/>
      <c r="AJ20" s="68"/>
      <c r="AK20" s="166"/>
      <c r="AL20" s="71"/>
      <c r="AM20" s="357"/>
      <c r="AN20" s="836" t="s">
        <v>312</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51"/>
      <c r="U21" s="151"/>
      <c r="V21" s="151"/>
      <c r="W21" s="151"/>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32</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180</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183</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185</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B34" s="403"/>
      <c r="C34" s="405" t="str">
        <f>+IF(F30=0,"",IF(F29&lt;F30,"エラー !：上の表は、⑩の内数である⑪の量が⑩を超えています",""))</f>
        <v/>
      </c>
      <c r="D34" s="403"/>
      <c r="E34" s="403"/>
      <c r="F34" s="403"/>
      <c r="G34" s="403"/>
      <c r="H34" s="403"/>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xr:uid="{00000000-0002-0000-0100-000000000000}">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xr:uid="{00000000-0002-0000-0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I76"/>
  <sheetViews>
    <sheetView showGridLines="0" tabSelected="1"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221</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1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3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I76"/>
  <sheetViews>
    <sheetView showGridLines="0" tabSelected="1" topLeftCell="A19"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222</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597.9</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80"/>
      <c r="AO23" s="68"/>
      <c r="AQ23" s="64"/>
      <c r="AR23" s="155" t="s">
        <v>191</v>
      </c>
      <c r="AS23" s="808" t="s">
        <v>192</v>
      </c>
      <c r="AT23" s="808"/>
      <c r="AU23" s="809"/>
    </row>
    <row r="24" spans="2:48" ht="27" customHeight="1" thickBot="1" x14ac:dyDescent="0.2">
      <c r="B24" s="878" t="s">
        <v>201</v>
      </c>
      <c r="C24" s="829"/>
      <c r="D24" s="829"/>
      <c r="E24" s="830"/>
      <c r="F24" s="864">
        <v>629.4</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597.9</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597.9</v>
      </c>
      <c r="P27" s="853"/>
      <c r="Q27" s="853"/>
      <c r="R27" s="853"/>
      <c r="S27" s="59" t="s">
        <v>38</v>
      </c>
      <c r="T27" s="80"/>
      <c r="U27" s="80"/>
      <c r="X27" s="78" t="s">
        <v>39</v>
      </c>
      <c r="Y27" s="81"/>
      <c r="AG27" s="68"/>
      <c r="AH27" s="68"/>
      <c r="AI27" s="68"/>
      <c r="AJ27" s="68"/>
      <c r="AK27" s="895">
        <f>+AG18+O27</f>
        <v>597.9</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f>594.4+3.5</f>
        <v>597.9</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629.4</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629.40000000000009</v>
      </c>
      <c r="G30" s="865"/>
      <c r="H30" s="234" t="s">
        <v>199</v>
      </c>
      <c r="L30" s="862"/>
      <c r="O30" s="71"/>
      <c r="Q30" s="852">
        <f>+ROUND(Z28,1)+ROUND(Z29,1)+ROUND(Z30,1)</f>
        <v>597.9</v>
      </c>
      <c r="R30" s="853"/>
      <c r="S30" s="853"/>
      <c r="T30" s="853"/>
      <c r="U30" s="59" t="s">
        <v>16</v>
      </c>
      <c r="X30" s="850" t="s">
        <v>187</v>
      </c>
      <c r="Y30" s="851"/>
      <c r="Z30" s="843"/>
      <c r="AA30" s="844"/>
      <c r="AB30" s="844"/>
      <c r="AC30" s="844"/>
      <c r="AD30" s="844"/>
      <c r="AE30" s="59" t="s">
        <v>13</v>
      </c>
      <c r="AK30" s="804">
        <v>597.9</v>
      </c>
      <c r="AL30" s="805"/>
      <c r="AM30" s="805"/>
      <c r="AN30" s="805"/>
      <c r="AO30" s="67" t="s">
        <v>13</v>
      </c>
      <c r="AR30" s="910"/>
      <c r="AS30" s="907"/>
      <c r="AT30" s="907"/>
      <c r="AU30" s="908"/>
    </row>
    <row r="31" spans="2:48" ht="27" customHeight="1" thickTop="1" thickBot="1" x14ac:dyDescent="0.2">
      <c r="B31" s="878" t="s">
        <v>376</v>
      </c>
      <c r="C31" s="829"/>
      <c r="D31" s="829"/>
      <c r="E31" s="830"/>
      <c r="F31" s="864">
        <v>629.4</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4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tabSelected="1" topLeftCell="A7" zoomScale="80" zoomScaleNormal="80" workbookViewId="0">
      <selection activeCell="K27" sqref="K27"/>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67" t="s">
        <v>102</v>
      </c>
      <c r="C3" s="967"/>
      <c r="D3" s="967"/>
      <c r="E3" s="967"/>
      <c r="F3" s="967"/>
      <c r="G3" s="129"/>
      <c r="H3" s="129"/>
      <c r="I3" s="129"/>
      <c r="J3" s="129"/>
      <c r="K3" s="129"/>
      <c r="Y3"/>
      <c r="Z3"/>
      <c r="AA3" s="130"/>
    </row>
    <row r="4" spans="2:27" ht="14.1" customHeight="1" x14ac:dyDescent="0.15">
      <c r="B4" s="967"/>
      <c r="C4" s="967"/>
      <c r="D4" s="967"/>
      <c r="E4" s="967"/>
      <c r="F4" s="967"/>
      <c r="G4" s="129"/>
      <c r="H4" s="129"/>
      <c r="I4" s="129"/>
      <c r="J4" s="129"/>
      <c r="K4" s="129"/>
      <c r="Y4" s="971" t="s">
        <v>356</v>
      </c>
      <c r="Z4" s="131" t="s">
        <v>115</v>
      </c>
      <c r="AA4" s="132" t="s">
        <v>116</v>
      </c>
    </row>
    <row r="5" spans="2:27" ht="14.1" customHeight="1" thickBot="1" x14ac:dyDescent="0.2">
      <c r="C5" s="129"/>
      <c r="D5" s="129"/>
      <c r="E5" s="129"/>
      <c r="F5" s="129"/>
      <c r="G5" s="129"/>
      <c r="H5" s="129"/>
      <c r="I5" s="129"/>
      <c r="J5" s="129"/>
      <c r="K5" s="129"/>
      <c r="Y5" s="972"/>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68"/>
      <c r="N6" s="968"/>
      <c r="O6" s="104" t="s">
        <v>99</v>
      </c>
      <c r="P6" s="973" t="str">
        <f>+表紙!F48</f>
        <v>株式会社竹中工務店　東京本店</v>
      </c>
      <c r="Q6" s="973"/>
      <c r="R6" s="973"/>
      <c r="S6" s="973"/>
      <c r="T6" s="973"/>
      <c r="U6" s="973"/>
      <c r="V6" s="968"/>
      <c r="W6" s="968"/>
      <c r="X6" s="968"/>
      <c r="Y6" s="968"/>
      <c r="Z6" s="968"/>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69" t="s">
        <v>231</v>
      </c>
      <c r="D9" s="969"/>
      <c r="E9" s="969"/>
      <c r="F9" s="970"/>
      <c r="G9" s="510">
        <f>IF(ｱ.燃え殻!F24&gt;0,ｱ.燃え殻!F24,IF(G$19&gt;0,"0",0))</f>
        <v>0</v>
      </c>
      <c r="H9" s="510">
        <f>IF(ｲ.汚泥!F24&gt;0,ｲ.汚泥!F24,IF(H$19&gt;0,"0",0))</f>
        <v>5444.5</v>
      </c>
      <c r="I9" s="510">
        <f>IF(ｳ.廃油!F24&gt;0,ｳ.廃油!F24,IF(I$19&gt;0,"0",0))</f>
        <v>1.8</v>
      </c>
      <c r="J9" s="510">
        <f>IF(ｴ.廃酸!$F24&gt;0,ｴ.廃酸!F24,IF(J$19&gt;0,"0",0))</f>
        <v>3.6</v>
      </c>
      <c r="K9" s="510">
        <f>IF(ｵ.廃ｱﾙｶﾘ!$F24&gt;0,ｵ.廃ｱﾙｶﾘ!F24,IF(K$19&gt;0,"0",0))</f>
        <v>109.6</v>
      </c>
      <c r="L9" s="510">
        <f>IF(ｶ.廃ﾌﾟﾗ類!F24&gt;0,ｶ.廃ﾌﾟﾗ類!F24,IF(L$19&gt;0,"0",0))</f>
        <v>402</v>
      </c>
      <c r="M9" s="510">
        <f>IF(ｷ.紙くず!F24&gt;0,ｷ.紙くず!F24,IF(M$19&gt;0,"0",0))</f>
        <v>7.4</v>
      </c>
      <c r="N9" s="510">
        <f>IF(ｸ.木くず!F24&gt;0,ｸ.木くず!F24,IF(N$19&gt;0,"0",0))</f>
        <v>488.8</v>
      </c>
      <c r="O9" s="510">
        <f>IF(ｹ.繊維くず!F24&gt;0,ｹ.繊維くず!F24,IF(O$19&gt;0,"0",0))</f>
        <v>3.5</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96.1</v>
      </c>
      <c r="T9" s="510">
        <f>IF(ｾ.ｶﾞﾗｽ･ｺﾝｸﾘ･陶磁器くず!F24&gt;0,ｾ.ｶﾞﾗｽ･ｺﾝｸﾘ･陶磁器くず!F24,IF(T$19&gt;0,"0",0))</f>
        <v>306.5</v>
      </c>
      <c r="U9" s="510">
        <f>IF(ｿ.鉱さい!F24&gt;0,ｿ.鉱さい!F24,IF(U$19&gt;0,"0",0))</f>
        <v>0</v>
      </c>
      <c r="V9" s="510">
        <f>IF(ﾀ.がれき類!F24&gt;0,ﾀ.がれき類!F24,IF(V$19&gt;0,"0",0))</f>
        <v>4584.1000000000004</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629.4</v>
      </c>
      <c r="AA9" s="512">
        <f>IF(SUM(G9:Z9)&gt;0,SUM(G9:Z9),IF(AA$19&gt;0,"0",0))</f>
        <v>12077.300000000001</v>
      </c>
    </row>
    <row r="10" spans="2:27" ht="24" customHeight="1" x14ac:dyDescent="0.15">
      <c r="B10" s="188" t="s">
        <v>394</v>
      </c>
      <c r="C10" s="965" t="s">
        <v>295</v>
      </c>
      <c r="D10" s="965"/>
      <c r="E10" s="965"/>
      <c r="F10" s="966"/>
      <c r="G10" s="513">
        <f>IF(ｱ.燃え殻!F25&gt;0,ｱ.燃え殻!F25,IF(G$19&gt;0,"0",0))</f>
        <v>0</v>
      </c>
      <c r="H10" s="513" t="str">
        <f>IF(ｲ.汚泥!F25&gt;0,ｲ.汚泥!F25,IF(H$19&gt;0,"0",0))</f>
        <v>0</v>
      </c>
      <c r="I10" s="513" t="str">
        <f>IF(ｳ.廃油!F25&gt;0,ｳ.廃油!F25,IF(I$19&gt;0,"0",0))</f>
        <v>0</v>
      </c>
      <c r="J10" s="513" t="str">
        <f>IF(ｴ.廃酸!$F25&gt;0,ｴ.廃酸!F25,IF(J$19&gt;0,"0",0))</f>
        <v>0</v>
      </c>
      <c r="K10" s="513" t="str">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t="str">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7" t="s">
        <v>296</v>
      </c>
      <c r="D11" s="937"/>
      <c r="E11" s="937"/>
      <c r="F11" s="938"/>
      <c r="G11" s="516">
        <f>IF(ｱ.燃え殻!F26&gt;0,ｱ.燃え殻!F26,IF(G$19&gt;0,"0",0))</f>
        <v>0</v>
      </c>
      <c r="H11" s="516" t="str">
        <f>IF(ｲ.汚泥!F26&gt;0,ｲ.汚泥!F26,IF(H$19&gt;0,"0",0))</f>
        <v>0</v>
      </c>
      <c r="I11" s="516" t="str">
        <f>IF(ｳ.廃油!F26&gt;0,ｳ.廃油!F26,IF(I$19&gt;0,"0",0))</f>
        <v>0</v>
      </c>
      <c r="J11" s="516" t="str">
        <f>IF(ｴ.廃酸!$F26&gt;0,ｴ.廃酸!F26,IF(J$19&gt;0,"0",0))</f>
        <v>0</v>
      </c>
      <c r="K11" s="516" t="str">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t="str">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7" t="s">
        <v>297</v>
      </c>
      <c r="D12" s="937"/>
      <c r="E12" s="937"/>
      <c r="F12" s="938"/>
      <c r="G12" s="516">
        <f>IF(ｱ.燃え殻!F27&gt;0,ｱ.燃え殻!F27,IF(G$19&gt;0,"0",0))</f>
        <v>0</v>
      </c>
      <c r="H12" s="516" t="str">
        <f>IF(ｲ.汚泥!F27&gt;0,ｲ.汚泥!F27,IF(H$19&gt;0,"0",0))</f>
        <v>0</v>
      </c>
      <c r="I12" s="516" t="str">
        <f>IF(ｳ.廃油!F27&gt;0,ｳ.廃油!F27,IF(I$19&gt;0,"0",0))</f>
        <v>0</v>
      </c>
      <c r="J12" s="516" t="str">
        <f>IF(ｴ.廃酸!$F27&gt;0,ｴ.廃酸!F27,IF(J$19&gt;0,"0",0))</f>
        <v>0</v>
      </c>
      <c r="K12" s="516" t="str">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t="str">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45" t="s">
        <v>298</v>
      </c>
      <c r="D13" s="946"/>
      <c r="E13" s="946"/>
      <c r="F13" s="947"/>
      <c r="G13" s="516">
        <f>IF(ｱ.燃え殻!F28&gt;0,ｱ.燃え殻!F28,IF(G$19&gt;0,"0",0))</f>
        <v>0</v>
      </c>
      <c r="H13" s="516" t="str">
        <f>IF(ｲ.汚泥!F28&gt;0,ｲ.汚泥!F28,IF(H$19&gt;0,"0",0))</f>
        <v>0</v>
      </c>
      <c r="I13" s="516" t="str">
        <f>IF(ｳ.廃油!F28&gt;0,ｳ.廃油!F28,IF(I$19&gt;0,"0",0))</f>
        <v>0</v>
      </c>
      <c r="J13" s="516" t="str">
        <f>IF(ｴ.廃酸!$F28&gt;0,ｴ.廃酸!F28,IF(J$19&gt;0,"0",0))</f>
        <v>0</v>
      </c>
      <c r="K13" s="516" t="str">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t="str">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7" t="s">
        <v>299</v>
      </c>
      <c r="D14" s="937"/>
      <c r="E14" s="937"/>
      <c r="F14" s="938"/>
      <c r="G14" s="516">
        <f>IF(ｱ.燃え殻!F29&gt;0,ｱ.燃え殻!F29,IF(G$19&gt;0,"0",0))</f>
        <v>0</v>
      </c>
      <c r="H14" s="516">
        <f>IF(ｲ.汚泥!F29&gt;0,ｲ.汚泥!F29,IF(H$19&gt;0,"0",0))</f>
        <v>5444.5</v>
      </c>
      <c r="I14" s="516">
        <f>IF(ｳ.廃油!F29&gt;0,ｳ.廃油!F29,IF(I$19&gt;0,"0",0))</f>
        <v>1.8</v>
      </c>
      <c r="J14" s="516">
        <f>IF(ｴ.廃酸!$F29&gt;0,ｴ.廃酸!F29,IF(J$19&gt;0,"0",0))</f>
        <v>3.6</v>
      </c>
      <c r="K14" s="516">
        <f>IF(ｵ.廃ｱﾙｶﾘ!$F29&gt;0,ｵ.廃ｱﾙｶﾘ!F29,IF(K$19&gt;0,"0",0))</f>
        <v>109.6</v>
      </c>
      <c r="L14" s="516">
        <f>IF(ｶ.廃ﾌﾟﾗ類!F29&gt;0,ｶ.廃ﾌﾟﾗ類!F29,IF(L$19&gt;0,"0",0))</f>
        <v>402</v>
      </c>
      <c r="M14" s="516">
        <f>IF(ｷ.紙くず!F29&gt;0,ｷ.紙くず!F29,IF(M$19&gt;0,"0",0))</f>
        <v>7.4</v>
      </c>
      <c r="N14" s="516">
        <f>IF(ｸ.木くず!F29&gt;0,ｸ.木くず!F29,IF(N$19&gt;0,"0",0))</f>
        <v>488.8</v>
      </c>
      <c r="O14" s="516">
        <f>IF(ｹ.繊維くず!F29&gt;0,ｹ.繊維くず!F29,IF(O$19&gt;0,"0",0))</f>
        <v>3.5</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96.1</v>
      </c>
      <c r="T14" s="516">
        <f>IF(ｾ.ｶﾞﾗｽ･ｺﾝｸﾘ･陶磁器くず!F29&gt;0,ｾ.ｶﾞﾗｽ･ｺﾝｸﾘ･陶磁器くず!F29,IF(T$19&gt;0,"0",0))</f>
        <v>306.5</v>
      </c>
      <c r="U14" s="516">
        <f>IF(ｿ.鉱さい!F29&gt;0,ｿ.鉱さい!F29,IF(U$19&gt;0,"0",0))</f>
        <v>0</v>
      </c>
      <c r="V14" s="516">
        <f>IF(ﾀ.がれき類!F29&gt;0,ﾀ.がれき類!F29,IF(V$19&gt;0,"0",0))</f>
        <v>4584.1000000000004</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629.4</v>
      </c>
      <c r="AA14" s="518">
        <f t="shared" si="0"/>
        <v>12077.300000000001</v>
      </c>
    </row>
    <row r="15" spans="2:27" ht="24" customHeight="1" x14ac:dyDescent="0.15">
      <c r="B15" s="188" t="s">
        <v>229</v>
      </c>
      <c r="C15" s="937" t="s">
        <v>300</v>
      </c>
      <c r="D15" s="937"/>
      <c r="E15" s="937"/>
      <c r="F15" s="938"/>
      <c r="G15" s="516">
        <f>IF(ｱ.燃え殻!F30&gt;0,ｱ.燃え殻!F30,IF(G$19&gt;0,"0",0))</f>
        <v>0</v>
      </c>
      <c r="H15" s="516">
        <f>IF(ｲ.汚泥!F30&gt;0,ｲ.汚泥!F30,IF(H$19&gt;0,"0",0))</f>
        <v>5444.5</v>
      </c>
      <c r="I15" s="516">
        <f>IF(ｳ.廃油!F30&gt;0,ｳ.廃油!F30,IF(I$19&gt;0,"0",0))</f>
        <v>1.8</v>
      </c>
      <c r="J15" s="516">
        <f>IF(ｴ.廃酸!$F30&gt;0,ｴ.廃酸!F30,IF(J$19&gt;0,"0",0))</f>
        <v>3.6</v>
      </c>
      <c r="K15" s="516">
        <f>IF(ｵ.廃ｱﾙｶﾘ!$F30&gt;0,ｵ.廃ｱﾙｶﾘ!F30,IF(K$19&gt;0,"0",0))</f>
        <v>109.6</v>
      </c>
      <c r="L15" s="516">
        <f>IF(ｶ.廃ﾌﾟﾗ類!F30&gt;0,ｶ.廃ﾌﾟﾗ類!F30,IF(L$19&gt;0,"0",0))</f>
        <v>402</v>
      </c>
      <c r="M15" s="516">
        <f>IF(ｷ.紙くず!F30&gt;0,ｷ.紙くず!F30,IF(M$19&gt;0,"0",0))</f>
        <v>7.4</v>
      </c>
      <c r="N15" s="516">
        <f>IF(ｸ.木くず!F30&gt;0,ｸ.木くず!F30,IF(N$19&gt;0,"0",0))</f>
        <v>488.8</v>
      </c>
      <c r="O15" s="516">
        <f>IF(ｹ.繊維くず!F30&gt;0,ｹ.繊維くず!F30,IF(O$19&gt;0,"0",0))</f>
        <v>3.5</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96.1</v>
      </c>
      <c r="T15" s="516">
        <f>IF(ｾ.ｶﾞﾗｽ･ｺﾝｸﾘ･陶磁器くず!F30&gt;0,ｾ.ｶﾞﾗｽ･ｺﾝｸﾘ･陶磁器くず!F30,IF(T$19&gt;0,"0",0))</f>
        <v>306.5</v>
      </c>
      <c r="U15" s="516">
        <f>IF(ｿ.鉱さい!F30&gt;0,ｿ.鉱さい!F30,IF(U$19&gt;0,"0",0))</f>
        <v>0</v>
      </c>
      <c r="V15" s="516">
        <f>IF(ﾀ.がれき類!F30&gt;0,ﾀ.がれき類!F30,IF(V$19&gt;0,"0",0))</f>
        <v>4584.1000000000004</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629.40000000000009</v>
      </c>
      <c r="AA15" s="518">
        <f t="shared" si="0"/>
        <v>12077.300000000001</v>
      </c>
    </row>
    <row r="16" spans="2:27" ht="24" customHeight="1" x14ac:dyDescent="0.15">
      <c r="B16" s="188" t="s">
        <v>230</v>
      </c>
      <c r="C16" s="937" t="s">
        <v>301</v>
      </c>
      <c r="D16" s="937"/>
      <c r="E16" s="937"/>
      <c r="F16" s="938"/>
      <c r="G16" s="516">
        <f>IF(ｱ.燃え殻!F31&gt;0,ｱ.燃え殻!F31,IF(G$19&gt;0,"0",0))</f>
        <v>0</v>
      </c>
      <c r="H16" s="516">
        <f>IF(ｲ.汚泥!F31&gt;0,ｲ.汚泥!F31,IF(H$19&gt;0,"0",0))</f>
        <v>5444.5</v>
      </c>
      <c r="I16" s="516">
        <f>IF(ｳ.廃油!F31&gt;0,ｳ.廃油!F31,IF(I$19&gt;0,"0",0))</f>
        <v>1.8</v>
      </c>
      <c r="J16" s="516">
        <f>IF(ｴ.廃酸!$F31&gt;0,ｴ.廃酸!F31,IF(J$19&gt;0,"0",0))</f>
        <v>3.6</v>
      </c>
      <c r="K16" s="516">
        <f>IF(ｵ.廃ｱﾙｶﾘ!$F31&gt;0,ｵ.廃ｱﾙｶﾘ!F31,IF(K$19&gt;0,"0",0))</f>
        <v>109.6</v>
      </c>
      <c r="L16" s="516">
        <f>IF(ｶ.廃ﾌﾟﾗ類!F31&gt;0,ｶ.廃ﾌﾟﾗ類!F31,IF(L$19&gt;0,"0",0))</f>
        <v>402</v>
      </c>
      <c r="M16" s="516">
        <f>IF(ｷ.紙くず!F31&gt;0,ｷ.紙くず!F31,IF(M$19&gt;0,"0",0))</f>
        <v>7.4</v>
      </c>
      <c r="N16" s="516">
        <f>IF(ｸ.木くず!F31&gt;0,ｸ.木くず!F31,IF(N$19&gt;0,"0",0))</f>
        <v>488.8</v>
      </c>
      <c r="O16" s="516">
        <f>IF(ｹ.繊維くず!F31&gt;0,ｹ.繊維くず!F31,IF(O$19&gt;0,"0",0))</f>
        <v>3.5</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96.1</v>
      </c>
      <c r="T16" s="516">
        <f>IF(ｾ.ｶﾞﾗｽ･ｺﾝｸﾘ･陶磁器くず!F31&gt;0,ｾ.ｶﾞﾗｽ･ｺﾝｸﾘ･陶磁器くず!F31,IF(T$19&gt;0,"0",0))</f>
        <v>306.5</v>
      </c>
      <c r="U16" s="516">
        <f>IF(ｿ.鉱さい!F31&gt;0,ｿ.鉱さい!F31,IF(U$19&gt;0,"0",0))</f>
        <v>0</v>
      </c>
      <c r="V16" s="516">
        <f>IF(ﾀ.がれき類!F31&gt;0,ﾀ.がれき類!F31,IF(V$19&gt;0,"0",0))</f>
        <v>4584.1000000000004</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629.4</v>
      </c>
      <c r="AA16" s="518">
        <f t="shared" si="0"/>
        <v>12077.300000000001</v>
      </c>
    </row>
    <row r="17" spans="2:27" ht="24" customHeight="1" x14ac:dyDescent="0.15">
      <c r="B17" s="188"/>
      <c r="C17" s="937" t="s">
        <v>416</v>
      </c>
      <c r="D17" s="937"/>
      <c r="E17" s="937"/>
      <c r="F17" s="938"/>
      <c r="G17" s="516">
        <f>IF(ｱ.燃え殻!F32&gt;0,ｱ.燃え殻!F32,IF(G$19&gt;0,"0",0))</f>
        <v>0</v>
      </c>
      <c r="H17" s="516" t="str">
        <f>IF(ｲ.汚泥!F32&gt;0,ｲ.汚泥!F32,IF(H$19&gt;0,"0",0))</f>
        <v>0</v>
      </c>
      <c r="I17" s="516" t="str">
        <f>IF(ｳ.廃油!F32&gt;0,ｳ.廃油!F32,IF(I$19&gt;0,"0",0))</f>
        <v>0</v>
      </c>
      <c r="J17" s="516" t="str">
        <f>IF(ｴ.廃酸!$F32&gt;0,ｴ.廃酸!F32,IF(J$19&gt;0,"0",0))</f>
        <v>0</v>
      </c>
      <c r="K17" s="516" t="str">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t="str">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35" t="s">
        <v>441</v>
      </c>
      <c r="E18" s="935"/>
      <c r="F18" s="936"/>
      <c r="G18" s="519">
        <f>IF(ｱ.燃え殻!F33&gt;0,ｱ.燃え殻!F33,IF(G$19&gt;0,"0",0))</f>
        <v>0</v>
      </c>
      <c r="H18" s="519" t="str">
        <f>IF(ｲ.汚泥!F33&gt;0,ｲ.汚泥!F33,IF(H$19&gt;0,"0",0))</f>
        <v>0</v>
      </c>
      <c r="I18" s="519" t="str">
        <f>IF(ｳ.廃油!F33&gt;0,ｳ.廃油!F33,IF(I$19&gt;0,"0",0))</f>
        <v>0</v>
      </c>
      <c r="J18" s="519" t="str">
        <f>IF(ｴ.廃酸!$F33&gt;0,ｴ.廃酸!F33,IF(J$19&gt;0,"0",0))</f>
        <v>0</v>
      </c>
      <c r="K18" s="519" t="str">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t="str">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4" t="s">
        <v>378</v>
      </c>
      <c r="E19" s="954"/>
      <c r="F19" s="955"/>
      <c r="G19" s="522">
        <f>+G37+G25+G23+G22+G21-G20</f>
        <v>0</v>
      </c>
      <c r="H19" s="522">
        <f t="shared" ref="H19:Z19" si="1">+H37+H25+H23+H22+H21-H20</f>
        <v>5172.3</v>
      </c>
      <c r="I19" s="522">
        <f t="shared" si="1"/>
        <v>1.7</v>
      </c>
      <c r="J19" s="522">
        <f t="shared" si="1"/>
        <v>3.4</v>
      </c>
      <c r="K19" s="522">
        <f t="shared" si="1"/>
        <v>104.1</v>
      </c>
      <c r="L19" s="522">
        <f t="shared" si="1"/>
        <v>381.9</v>
      </c>
      <c r="M19" s="522">
        <f t="shared" si="1"/>
        <v>7</v>
      </c>
      <c r="N19" s="522">
        <f t="shared" si="1"/>
        <v>464.3</v>
      </c>
      <c r="O19" s="522">
        <f t="shared" si="1"/>
        <v>3.2</v>
      </c>
      <c r="P19" s="522">
        <f t="shared" si="1"/>
        <v>0</v>
      </c>
      <c r="Q19" s="522">
        <f t="shared" si="1"/>
        <v>0</v>
      </c>
      <c r="R19" s="522">
        <f t="shared" si="1"/>
        <v>0</v>
      </c>
      <c r="S19" s="522">
        <f t="shared" si="1"/>
        <v>91.2</v>
      </c>
      <c r="T19" s="522">
        <f t="shared" si="1"/>
        <v>291.2</v>
      </c>
      <c r="U19" s="522">
        <f t="shared" si="1"/>
        <v>0</v>
      </c>
      <c r="V19" s="522">
        <f t="shared" si="1"/>
        <v>4354.9000000000005</v>
      </c>
      <c r="W19" s="522">
        <f t="shared" si="1"/>
        <v>0</v>
      </c>
      <c r="X19" s="522">
        <f t="shared" si="1"/>
        <v>0</v>
      </c>
      <c r="Y19" s="522">
        <f t="shared" si="1"/>
        <v>0</v>
      </c>
      <c r="Z19" s="523">
        <f t="shared" si="1"/>
        <v>597.9</v>
      </c>
      <c r="AA19" s="524">
        <f t="shared" ref="AA19:AA25" si="2">SUM(G19:Z19)</f>
        <v>11473.1</v>
      </c>
    </row>
    <row r="20" spans="2:27" ht="24" customHeight="1" thickBot="1" x14ac:dyDescent="0.2">
      <c r="B20" s="186"/>
      <c r="C20" s="258" t="s">
        <v>232</v>
      </c>
      <c r="D20" s="956" t="s">
        <v>233</v>
      </c>
      <c r="E20" s="956"/>
      <c r="F20" s="957"/>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8" t="s">
        <v>339</v>
      </c>
      <c r="F21" s="959"/>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0" t="s">
        <v>340</v>
      </c>
      <c r="F22" s="961"/>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1" t="s">
        <v>341</v>
      </c>
      <c r="F23" s="942"/>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3" t="s">
        <v>343</v>
      </c>
      <c r="F25" s="944"/>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39" t="s">
        <v>175</v>
      </c>
      <c r="D26" s="585" t="s">
        <v>21</v>
      </c>
      <c r="E26" s="933" t="s">
        <v>344</v>
      </c>
      <c r="F26" s="934"/>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39"/>
      <c r="D27" s="191" t="s">
        <v>25</v>
      </c>
      <c r="E27" s="933" t="s">
        <v>345</v>
      </c>
      <c r="F27" s="934"/>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40"/>
      <c r="D28" s="962"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40"/>
      <c r="D29" s="963"/>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0"/>
      <c r="D30" s="964"/>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0"/>
      <c r="D31" s="143" t="s">
        <v>179</v>
      </c>
      <c r="E31" s="933" t="s">
        <v>349</v>
      </c>
      <c r="F31" s="934"/>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1" t="s">
        <v>174</v>
      </c>
      <c r="D37" s="143" t="s">
        <v>180</v>
      </c>
      <c r="E37" s="952" t="s">
        <v>235</v>
      </c>
      <c r="F37" s="953"/>
      <c r="G37" s="557">
        <f t="shared" ref="G37:Z37" si="8">+G38+G42</f>
        <v>0</v>
      </c>
      <c r="H37" s="557">
        <f t="shared" si="8"/>
        <v>5172.3</v>
      </c>
      <c r="I37" s="557">
        <f t="shared" si="8"/>
        <v>1.7</v>
      </c>
      <c r="J37" s="557">
        <f t="shared" si="8"/>
        <v>3.4</v>
      </c>
      <c r="K37" s="557">
        <f t="shared" si="8"/>
        <v>104.1</v>
      </c>
      <c r="L37" s="557">
        <f t="shared" si="8"/>
        <v>381.9</v>
      </c>
      <c r="M37" s="557">
        <f t="shared" si="8"/>
        <v>7</v>
      </c>
      <c r="N37" s="557">
        <f t="shared" si="8"/>
        <v>464.3</v>
      </c>
      <c r="O37" s="557">
        <f t="shared" si="8"/>
        <v>3.2</v>
      </c>
      <c r="P37" s="557">
        <f t="shared" si="8"/>
        <v>0</v>
      </c>
      <c r="Q37" s="557">
        <f t="shared" si="8"/>
        <v>0</v>
      </c>
      <c r="R37" s="557">
        <f t="shared" si="8"/>
        <v>0</v>
      </c>
      <c r="S37" s="557">
        <f t="shared" si="8"/>
        <v>91.2</v>
      </c>
      <c r="T37" s="557">
        <f t="shared" si="8"/>
        <v>291.2</v>
      </c>
      <c r="U37" s="557">
        <f t="shared" si="8"/>
        <v>0</v>
      </c>
      <c r="V37" s="557">
        <f t="shared" si="8"/>
        <v>4354.9000000000005</v>
      </c>
      <c r="W37" s="557">
        <f t="shared" si="8"/>
        <v>0</v>
      </c>
      <c r="X37" s="557">
        <f t="shared" si="8"/>
        <v>0</v>
      </c>
      <c r="Y37" s="557">
        <f t="shared" si="8"/>
        <v>0</v>
      </c>
      <c r="Z37" s="558">
        <f t="shared" si="8"/>
        <v>597.9</v>
      </c>
      <c r="AA37" s="559">
        <f t="shared" si="4"/>
        <v>11473.1</v>
      </c>
    </row>
    <row r="38" spans="2:27" ht="24" customHeight="1" x14ac:dyDescent="0.15">
      <c r="B38" s="186"/>
      <c r="C38" s="931"/>
      <c r="D38" s="247"/>
      <c r="E38" s="245" t="s">
        <v>320</v>
      </c>
      <c r="F38" s="588"/>
      <c r="G38" s="548">
        <f t="shared" ref="G38:Z38" si="9">SUM(G39:G41)</f>
        <v>0</v>
      </c>
      <c r="H38" s="548">
        <f t="shared" si="9"/>
        <v>5172.3</v>
      </c>
      <c r="I38" s="548">
        <f t="shared" si="9"/>
        <v>1.7</v>
      </c>
      <c r="J38" s="548">
        <f t="shared" si="9"/>
        <v>3.4</v>
      </c>
      <c r="K38" s="548">
        <f t="shared" si="9"/>
        <v>104.1</v>
      </c>
      <c r="L38" s="548">
        <f t="shared" si="9"/>
        <v>381.9</v>
      </c>
      <c r="M38" s="548">
        <f t="shared" si="9"/>
        <v>7</v>
      </c>
      <c r="N38" s="548">
        <f t="shared" si="9"/>
        <v>464.3</v>
      </c>
      <c r="O38" s="548">
        <f t="shared" si="9"/>
        <v>3.2</v>
      </c>
      <c r="P38" s="548">
        <f t="shared" si="9"/>
        <v>0</v>
      </c>
      <c r="Q38" s="548">
        <f t="shared" si="9"/>
        <v>0</v>
      </c>
      <c r="R38" s="548">
        <f t="shared" si="9"/>
        <v>0</v>
      </c>
      <c r="S38" s="548">
        <f t="shared" si="9"/>
        <v>91.2</v>
      </c>
      <c r="T38" s="548">
        <f t="shared" si="9"/>
        <v>291.2</v>
      </c>
      <c r="U38" s="548">
        <f t="shared" si="9"/>
        <v>0</v>
      </c>
      <c r="V38" s="548">
        <f t="shared" si="9"/>
        <v>4354.9000000000005</v>
      </c>
      <c r="W38" s="548">
        <f t="shared" si="9"/>
        <v>0</v>
      </c>
      <c r="X38" s="548">
        <f t="shared" si="9"/>
        <v>0</v>
      </c>
      <c r="Y38" s="548">
        <f t="shared" si="9"/>
        <v>0</v>
      </c>
      <c r="Z38" s="549">
        <f t="shared" si="9"/>
        <v>597.9</v>
      </c>
      <c r="AA38" s="550">
        <f t="shared" si="4"/>
        <v>11473.1</v>
      </c>
    </row>
    <row r="39" spans="2:27" ht="24" customHeight="1" x14ac:dyDescent="0.15">
      <c r="B39" s="186"/>
      <c r="C39" s="931"/>
      <c r="D39" s="248"/>
      <c r="E39" s="243"/>
      <c r="F39" s="241" t="s">
        <v>234</v>
      </c>
      <c r="G39" s="551">
        <f>+ｱ.燃え殻!$Z$28</f>
        <v>0</v>
      </c>
      <c r="H39" s="551">
        <f>+ｲ.汚泥!$Z$28</f>
        <v>5172.3</v>
      </c>
      <c r="I39" s="551">
        <f>+ｳ.廃油!$Z$28</f>
        <v>1.7</v>
      </c>
      <c r="J39" s="551">
        <f>+ｴ.廃酸!$Z$28</f>
        <v>3.4</v>
      </c>
      <c r="K39" s="551">
        <f>+ｵ.廃ｱﾙｶﾘ!$Z$28</f>
        <v>104.1</v>
      </c>
      <c r="L39" s="551">
        <f>+ｶ.廃ﾌﾟﾗ類!$Z$28</f>
        <v>381.9</v>
      </c>
      <c r="M39" s="551">
        <f>+ｷ.紙くず!$Z$28</f>
        <v>7</v>
      </c>
      <c r="N39" s="551">
        <f>+ｸ.木くず!$Z$28</f>
        <v>464.3</v>
      </c>
      <c r="O39" s="551">
        <f>+ｹ.繊維くず!$Z$28</f>
        <v>3.2</v>
      </c>
      <c r="P39" s="551">
        <f>+ｺ.動植物性残さ!$Z$28</f>
        <v>0</v>
      </c>
      <c r="Q39" s="551">
        <f>+ｻ.動物系固形不要物!$Z$28</f>
        <v>0</v>
      </c>
      <c r="R39" s="551">
        <f>+ｼ.ｺﾞﾑくず!$Z$28</f>
        <v>0</v>
      </c>
      <c r="S39" s="551">
        <f>+ｽ.金属くず!$Z$28</f>
        <v>91.2</v>
      </c>
      <c r="T39" s="551">
        <f>+ｾ.ｶﾞﾗｽ･ｺﾝｸﾘ･陶磁器くず!$Z$28</f>
        <v>291.2</v>
      </c>
      <c r="U39" s="551">
        <f>+ｿ.鉱さい!$Z$28</f>
        <v>0</v>
      </c>
      <c r="V39" s="551">
        <f>+ﾀ.がれき類!$Z$28</f>
        <v>4354.9000000000005</v>
      </c>
      <c r="W39" s="551">
        <f>+ﾁ.動物のふん尿!$Z$28</f>
        <v>0</v>
      </c>
      <c r="X39" s="551">
        <f>+ﾂ.動物の死体!$Z$28</f>
        <v>0</v>
      </c>
      <c r="Y39" s="551">
        <f>+ﾃ.ばいじん!$Z$28</f>
        <v>0</v>
      </c>
      <c r="Z39" s="552">
        <f>+ﾄ.混合廃棄物その他!$Z$28</f>
        <v>597.9</v>
      </c>
      <c r="AA39" s="553">
        <f t="shared" si="4"/>
        <v>11473.1</v>
      </c>
    </row>
    <row r="40" spans="2:27" ht="24" customHeight="1" x14ac:dyDescent="0.15">
      <c r="B40" s="186"/>
      <c r="C40" s="931"/>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31"/>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2"/>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50" t="s">
        <v>350</v>
      </c>
      <c r="E43" s="950"/>
      <c r="F43" s="951"/>
      <c r="G43" s="560">
        <f>+ｱ.燃え殻!$AK$27</f>
        <v>0</v>
      </c>
      <c r="H43" s="560">
        <f>+ｲ.汚泥!$AK$27</f>
        <v>5172.3</v>
      </c>
      <c r="I43" s="560">
        <f>+ｳ.廃油!$AK$27</f>
        <v>1.7</v>
      </c>
      <c r="J43" s="560">
        <f>+ｴ.廃酸!$AK$27</f>
        <v>3.4</v>
      </c>
      <c r="K43" s="560">
        <f>+ｵ.廃ｱﾙｶﾘ!$AK$27</f>
        <v>104.1</v>
      </c>
      <c r="L43" s="560">
        <f>+ｶ.廃ﾌﾟﾗ類!$AK$27</f>
        <v>381.9</v>
      </c>
      <c r="M43" s="560">
        <f>+ｷ.紙くず!$AK$27</f>
        <v>7</v>
      </c>
      <c r="N43" s="560">
        <f>+ｸ.木くず!$AK$27</f>
        <v>464.3</v>
      </c>
      <c r="O43" s="560">
        <f>+ｹ.繊維くず!$AK$27</f>
        <v>3.2</v>
      </c>
      <c r="P43" s="560">
        <f>+ｺ.動植物性残さ!$AK$27</f>
        <v>0</v>
      </c>
      <c r="Q43" s="560">
        <f>+ｻ.動物系固形不要物!$AK$27</f>
        <v>0</v>
      </c>
      <c r="R43" s="560">
        <f>+ｼ.ｺﾞﾑくず!$AK$27</f>
        <v>0</v>
      </c>
      <c r="S43" s="560">
        <f>+ｽ.金属くず!$AK$27</f>
        <v>91.2</v>
      </c>
      <c r="T43" s="560">
        <f>+ｾ.ｶﾞﾗｽ･ｺﾝｸﾘ･陶磁器くず!$AK$27</f>
        <v>291.2</v>
      </c>
      <c r="U43" s="560">
        <f>+ｿ.鉱さい!$AK$27</f>
        <v>0</v>
      </c>
      <c r="V43" s="560">
        <f>+ﾀ.がれき類!$AK$27</f>
        <v>4354.8999999999996</v>
      </c>
      <c r="W43" s="560">
        <f>+ﾁ.動物のふん尿!$AK$27</f>
        <v>0</v>
      </c>
      <c r="X43" s="560">
        <f>+ﾂ.動物の死体!$AK$27</f>
        <v>0</v>
      </c>
      <c r="Y43" s="560">
        <f>+ﾃ.ばいじん!$AK$27</f>
        <v>0</v>
      </c>
      <c r="Z43" s="561">
        <f>+ﾄ.混合廃棄物その他!$AK$27</f>
        <v>597.9</v>
      </c>
      <c r="AA43" s="562">
        <f t="shared" si="4"/>
        <v>11473.099999999999</v>
      </c>
    </row>
    <row r="44" spans="2:27" ht="24" customHeight="1" x14ac:dyDescent="0.15">
      <c r="B44" s="186"/>
      <c r="C44" s="193"/>
      <c r="D44" s="191" t="s">
        <v>189</v>
      </c>
      <c r="E44" s="933" t="s">
        <v>237</v>
      </c>
      <c r="F44" s="934"/>
      <c r="G44" s="563">
        <f>+ｱ.燃え殻!$AK$30</f>
        <v>0</v>
      </c>
      <c r="H44" s="563">
        <f>+ｲ.汚泥!$AK$30</f>
        <v>5172.3</v>
      </c>
      <c r="I44" s="563">
        <f>+ｳ.廃油!$AK$30</f>
        <v>1.7</v>
      </c>
      <c r="J44" s="563">
        <f>+ｴ.廃酸!$AK$30</f>
        <v>3.4</v>
      </c>
      <c r="K44" s="563">
        <f>+ｵ.廃ｱﾙｶﾘ!$AK$30</f>
        <v>104.1</v>
      </c>
      <c r="L44" s="563">
        <f>+ｶ.廃ﾌﾟﾗ類!$AK$30</f>
        <v>381.9</v>
      </c>
      <c r="M44" s="563">
        <f>+ｷ.紙くず!$AK$30</f>
        <v>7</v>
      </c>
      <c r="N44" s="563">
        <f>+ｸ.木くず!$AK$30</f>
        <v>464.3</v>
      </c>
      <c r="O44" s="563">
        <f>+ｹ.繊維くず!$AK$30</f>
        <v>3.2</v>
      </c>
      <c r="P44" s="563">
        <f>+ｺ.動植物性残さ!$AK$30</f>
        <v>0</v>
      </c>
      <c r="Q44" s="563">
        <f>+ｻ.動物系固形不要物!$AK$30</f>
        <v>0</v>
      </c>
      <c r="R44" s="563">
        <f>+ｼ.ｺﾞﾑくず!$AK$30</f>
        <v>0</v>
      </c>
      <c r="S44" s="563">
        <f>+ｽ.金属くず!$AK$30</f>
        <v>91.2</v>
      </c>
      <c r="T44" s="563">
        <f>+ｾ.ｶﾞﾗｽ･ｺﾝｸﾘ･陶磁器くず!$AK$30</f>
        <v>291.2</v>
      </c>
      <c r="U44" s="563">
        <f>+ｿ.鉱さい!$AK$30</f>
        <v>0</v>
      </c>
      <c r="V44" s="563">
        <f>+ﾀ.がれき類!$AK$30</f>
        <v>4354.9000000000005</v>
      </c>
      <c r="W44" s="563">
        <f>+ﾁ.動物のふん尿!$AK$30</f>
        <v>0</v>
      </c>
      <c r="X44" s="563">
        <f>+ﾂ.動物の死体!$AK$30</f>
        <v>0</v>
      </c>
      <c r="Y44" s="563">
        <f>+ﾃ.ばいじん!$AK$30</f>
        <v>0</v>
      </c>
      <c r="Z44" s="564">
        <f>+ﾄ.混合廃棄物その他!$AK$30</f>
        <v>597.9</v>
      </c>
      <c r="AA44" s="565">
        <f t="shared" si="4"/>
        <v>11473.1</v>
      </c>
    </row>
    <row r="45" spans="2:27" ht="24" customHeight="1" x14ac:dyDescent="0.15">
      <c r="B45" s="186"/>
      <c r="C45" s="193"/>
      <c r="D45" s="587" t="s">
        <v>191</v>
      </c>
      <c r="E45" s="960" t="s">
        <v>238</v>
      </c>
      <c r="F45" s="961"/>
      <c r="G45" s="566">
        <f>+ｱ.燃え殻!$AR$24</f>
        <v>0</v>
      </c>
      <c r="H45" s="566">
        <f>+ｲ.汚泥!$AR$24</f>
        <v>5172.3</v>
      </c>
      <c r="I45" s="566">
        <f>+ｳ.廃油!$AR$24</f>
        <v>1.7</v>
      </c>
      <c r="J45" s="566">
        <f>+ｴ.廃酸!$AR$24</f>
        <v>3.4</v>
      </c>
      <c r="K45" s="566">
        <f>+ｵ.廃ｱﾙｶﾘ!$AR$24</f>
        <v>104.1</v>
      </c>
      <c r="L45" s="566">
        <f>+ｶ.廃ﾌﾟﾗ類!$AR$24</f>
        <v>381.9</v>
      </c>
      <c r="M45" s="566">
        <f>+ｷ.紙くず!$AR$24</f>
        <v>7</v>
      </c>
      <c r="N45" s="566">
        <f>+ｸ.木くず!$AR$24</f>
        <v>464.3</v>
      </c>
      <c r="O45" s="566">
        <f>+ｹ.繊維くず!$AR$24</f>
        <v>3.2</v>
      </c>
      <c r="P45" s="566">
        <f>+ｺ.動植物性残さ!$AR$24</f>
        <v>0</v>
      </c>
      <c r="Q45" s="566">
        <f>+ｻ.動物系固形不要物!$AR$24</f>
        <v>0</v>
      </c>
      <c r="R45" s="566">
        <f>+ｼ.ｺﾞﾑくず!$AR$24</f>
        <v>0</v>
      </c>
      <c r="S45" s="566">
        <f>+ｽ.金属くず!$AR$24</f>
        <v>91.2</v>
      </c>
      <c r="T45" s="566">
        <f>+ｾ.ｶﾞﾗｽ･ｺﾝｸﾘ･陶磁器くず!$AR$24</f>
        <v>291.2</v>
      </c>
      <c r="U45" s="566">
        <f>+ｿ.鉱さい!$AR$24</f>
        <v>0</v>
      </c>
      <c r="V45" s="566">
        <f>+ﾀ.がれき類!$AR$24</f>
        <v>4354.8999999999996</v>
      </c>
      <c r="W45" s="566">
        <f>+ﾁ.動物のふん尿!$AR$24</f>
        <v>0</v>
      </c>
      <c r="X45" s="566">
        <f>+ﾂ.動物の死体!$AR$24</f>
        <v>0</v>
      </c>
      <c r="Y45" s="566">
        <f>+ﾃ.ばいじん!$AR$24</f>
        <v>0</v>
      </c>
      <c r="Z45" s="567">
        <f>+ﾄ.混合廃棄物その他!$AR$24</f>
        <v>597.9</v>
      </c>
      <c r="AA45" s="568">
        <f t="shared" si="4"/>
        <v>11473.099999999999</v>
      </c>
    </row>
    <row r="46" spans="2:27" ht="24" customHeight="1" x14ac:dyDescent="0.15">
      <c r="B46" s="186"/>
      <c r="C46" s="193"/>
      <c r="D46" s="589" t="s">
        <v>193</v>
      </c>
      <c r="E46" s="946" t="s">
        <v>442</v>
      </c>
      <c r="F46" s="947"/>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8" t="s">
        <v>443</v>
      </c>
      <c r="F47" s="949"/>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10616.8</v>
      </c>
      <c r="I55" s="422">
        <f t="shared" si="10"/>
        <v>3.5</v>
      </c>
      <c r="J55" s="422">
        <f t="shared" si="10"/>
        <v>7</v>
      </c>
      <c r="K55" s="422">
        <f t="shared" si="10"/>
        <v>213.7</v>
      </c>
      <c r="L55" s="422">
        <f t="shared" si="10"/>
        <v>783.9</v>
      </c>
      <c r="M55" s="422">
        <f t="shared" si="10"/>
        <v>14.4</v>
      </c>
      <c r="N55" s="422">
        <f t="shared" si="10"/>
        <v>953.1</v>
      </c>
      <c r="O55" s="422">
        <f t="shared" si="10"/>
        <v>6.7</v>
      </c>
      <c r="P55" s="422">
        <f t="shared" si="10"/>
        <v>0</v>
      </c>
      <c r="Q55" s="422">
        <f t="shared" si="10"/>
        <v>0</v>
      </c>
      <c r="R55" s="422">
        <f t="shared" si="10"/>
        <v>0</v>
      </c>
      <c r="S55" s="422">
        <f t="shared" si="10"/>
        <v>187.3</v>
      </c>
      <c r="T55" s="422">
        <f t="shared" si="10"/>
        <v>597.70000000000005</v>
      </c>
      <c r="U55" s="422">
        <f t="shared" si="10"/>
        <v>0</v>
      </c>
      <c r="V55" s="422">
        <f t="shared" si="10"/>
        <v>8939</v>
      </c>
      <c r="W55" s="422">
        <f t="shared" si="10"/>
        <v>0</v>
      </c>
      <c r="X55" s="422">
        <f t="shared" si="10"/>
        <v>0</v>
      </c>
      <c r="Y55" s="422">
        <f t="shared" si="10"/>
        <v>0</v>
      </c>
      <c r="Z55" s="422">
        <f t="shared" si="10"/>
        <v>1227.3</v>
      </c>
      <c r="AA55" s="423">
        <f>+AA9+AA19+AA20</f>
        <v>23550.400000000001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17" t="s">
        <v>357</v>
      </c>
      <c r="Q4" s="1025" t="s">
        <v>115</v>
      </c>
      <c r="R4" s="1026"/>
      <c r="S4" s="1027"/>
      <c r="T4" s="459" t="s">
        <v>116</v>
      </c>
      <c r="U4" s="377"/>
      <c r="V4" s="377"/>
      <c r="W4" s="49"/>
    </row>
    <row r="5" spans="1:24" ht="20.100000000000001" customHeight="1" thickBot="1" x14ac:dyDescent="0.2">
      <c r="A5" s="49" t="e">
        <f>+#REF!</f>
        <v>#REF!</v>
      </c>
      <c r="C5" s="259" t="s">
        <v>239</v>
      </c>
      <c r="P5" s="1018"/>
      <c r="Q5" s="1028" t="str">
        <f>+表紙!Q29</f>
        <v>〇</v>
      </c>
      <c r="R5" s="1029"/>
      <c r="S5" s="1030"/>
      <c r="T5" s="460" t="str">
        <f>+表紙!T29</f>
        <v/>
      </c>
      <c r="U5" s="378"/>
      <c r="V5" s="378"/>
      <c r="W5" s="49"/>
    </row>
    <row r="6" spans="1:24" ht="13.15" customHeight="1" x14ac:dyDescent="0.15">
      <c r="C6" s="1031" t="s">
        <v>425</v>
      </c>
      <c r="D6" s="1031"/>
      <c r="E6" s="1031"/>
      <c r="F6" s="1031"/>
      <c r="G6" s="1031"/>
      <c r="H6" s="1031"/>
      <c r="I6" s="1031"/>
      <c r="J6" s="1031"/>
      <c r="K6" s="1031"/>
      <c r="L6" s="1031"/>
      <c r="M6" s="1031"/>
      <c r="N6" s="1031"/>
      <c r="O6" s="1031"/>
      <c r="P6" s="1031"/>
      <c r="Q6" s="1031"/>
      <c r="R6" s="1031"/>
      <c r="S6" s="1031"/>
      <c r="T6" s="1031"/>
      <c r="U6" s="1031"/>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54" t="s">
        <v>92</v>
      </c>
      <c r="D8" s="755"/>
      <c r="E8" s="755"/>
      <c r="F8" s="755"/>
      <c r="G8" s="755"/>
      <c r="H8" s="755"/>
      <c r="I8" s="755"/>
      <c r="J8" s="755"/>
      <c r="K8" s="755"/>
      <c r="L8" s="755"/>
      <c r="M8" s="755"/>
      <c r="N8" s="755"/>
      <c r="O8" s="755"/>
      <c r="P8" s="755"/>
      <c r="Q8" s="755"/>
      <c r="R8" s="755"/>
      <c r="S8" s="755"/>
      <c r="T8" s="755"/>
      <c r="U8" s="756"/>
      <c r="V8" s="263"/>
    </row>
    <row r="9" spans="1:24" ht="12" customHeight="1" x14ac:dyDescent="0.15">
      <c r="C9" s="754"/>
      <c r="D9" s="755"/>
      <c r="E9" s="755"/>
      <c r="F9" s="755"/>
      <c r="G9" s="755"/>
      <c r="H9" s="755"/>
      <c r="I9" s="755"/>
      <c r="J9" s="755"/>
      <c r="K9" s="755"/>
      <c r="L9" s="755"/>
      <c r="M9" s="755"/>
      <c r="N9" s="755"/>
      <c r="O9" s="755"/>
      <c r="P9" s="755"/>
      <c r="Q9" s="755"/>
      <c r="R9" s="755"/>
      <c r="S9" s="755"/>
      <c r="T9" s="755"/>
      <c r="U9" s="756"/>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19">
        <f>+表紙!P35</f>
        <v>44740</v>
      </c>
      <c r="Q11" s="1020"/>
      <c r="R11" s="1020"/>
      <c r="S11" s="1020"/>
      <c r="T11" s="1021"/>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3" t="str">
        <f>+表紙!C37</f>
        <v>横浜市長</v>
      </c>
      <c r="D13" s="1034"/>
      <c r="E13" s="1034"/>
      <c r="F13" s="1034"/>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2" t="str">
        <f>+表紙!L40</f>
        <v>東京都江東区新砂1-1-1</v>
      </c>
      <c r="M16" s="1032"/>
      <c r="N16" s="1032"/>
      <c r="O16" s="1032"/>
      <c r="P16" s="1032"/>
      <c r="Q16" s="1032"/>
      <c r="R16" s="1032"/>
      <c r="S16" s="1032"/>
      <c r="T16" s="1032"/>
      <c r="U16" s="363"/>
    </row>
    <row r="17" spans="1:22" ht="26.25" customHeight="1" x14ac:dyDescent="0.15">
      <c r="C17" s="473"/>
      <c r="D17" s="474"/>
      <c r="E17" s="474"/>
      <c r="F17" s="474"/>
      <c r="G17" s="474"/>
      <c r="H17" s="474"/>
      <c r="I17" s="475"/>
      <c r="J17" s="475" t="s">
        <v>7</v>
      </c>
      <c r="K17" s="272"/>
      <c r="L17" s="1032" t="str">
        <f>+表紙!L41</f>
        <v>株式会社竹中工務店　東京本店
安全環境部長　松岡　香世子</v>
      </c>
      <c r="M17" s="1032"/>
      <c r="N17" s="1032"/>
      <c r="O17" s="1032"/>
      <c r="P17" s="1032"/>
      <c r="Q17" s="1032"/>
      <c r="R17" s="1032"/>
      <c r="S17" s="1032"/>
      <c r="T17" s="1032"/>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76" t="str">
        <f>IF(+表紙!O43="","",+表紙!O43)</f>
        <v>03-6810-5114</v>
      </c>
      <c r="P19" s="976"/>
      <c r="Q19" s="976"/>
      <c r="R19" s="976"/>
      <c r="S19" s="976"/>
      <c r="T19" s="976"/>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2" t="s">
        <v>409</v>
      </c>
      <c r="D22" s="1023"/>
      <c r="E22" s="1023"/>
      <c r="F22" s="1023"/>
      <c r="G22" s="1023"/>
      <c r="H22" s="1023"/>
      <c r="I22" s="1023"/>
      <c r="J22" s="1023"/>
      <c r="K22" s="1023"/>
      <c r="L22" s="1023"/>
      <c r="M22" s="1023"/>
      <c r="N22" s="1023"/>
      <c r="O22" s="1023"/>
      <c r="P22" s="1023"/>
      <c r="Q22" s="1023"/>
      <c r="R22" s="1023"/>
      <c r="S22" s="1023"/>
      <c r="T22" s="1023"/>
      <c r="U22" s="1024"/>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4" t="s">
        <v>10</v>
      </c>
      <c r="D24" s="1003"/>
      <c r="E24" s="1004"/>
      <c r="F24" s="989" t="str">
        <f>+表紙!F48</f>
        <v>株式会社竹中工務店　東京本店</v>
      </c>
      <c r="G24" s="990"/>
      <c r="H24" s="990"/>
      <c r="I24" s="991"/>
      <c r="J24" s="991"/>
      <c r="K24" s="991"/>
      <c r="L24" s="991"/>
      <c r="M24" s="991"/>
      <c r="N24" s="991"/>
      <c r="O24" s="991"/>
      <c r="P24" s="977" t="s">
        <v>114</v>
      </c>
      <c r="Q24" s="978"/>
      <c r="R24" s="978"/>
      <c r="S24" s="978"/>
      <c r="T24" s="978"/>
      <c r="U24" s="979"/>
    </row>
    <row r="25" spans="1:22" ht="21.75" customHeight="1" x14ac:dyDescent="0.15">
      <c r="C25" s="1005"/>
      <c r="D25" s="1006"/>
      <c r="E25" s="1007"/>
      <c r="F25" s="992"/>
      <c r="G25" s="993"/>
      <c r="H25" s="993"/>
      <c r="I25" s="993"/>
      <c r="J25" s="993"/>
      <c r="K25" s="993"/>
      <c r="L25" s="993"/>
      <c r="M25" s="993"/>
      <c r="N25" s="993"/>
      <c r="O25" s="993"/>
      <c r="P25" s="980">
        <f>表紙!P49</f>
        <v>2192</v>
      </c>
      <c r="Q25" s="981"/>
      <c r="R25" s="981"/>
      <c r="S25" s="981"/>
      <c r="T25" s="981"/>
      <c r="U25" s="982"/>
    </row>
    <row r="26" spans="1:22" ht="26.25" customHeight="1" x14ac:dyDescent="0.15">
      <c r="C26" s="994" t="s">
        <v>11</v>
      </c>
      <c r="D26" s="995"/>
      <c r="E26" s="996"/>
      <c r="F26" s="1013" t="str">
        <f>+表紙!F50</f>
        <v>東京都江東区新砂1-1-1</v>
      </c>
      <c r="G26" s="1014"/>
      <c r="H26" s="1014"/>
      <c r="I26" s="1014"/>
      <c r="J26" s="1014"/>
      <c r="K26" s="1014"/>
      <c r="L26" s="1014"/>
      <c r="M26" s="1014"/>
      <c r="N26" s="457" t="s">
        <v>173</v>
      </c>
      <c r="O26" s="383"/>
      <c r="P26" s="383"/>
      <c r="Q26" s="1008" t="str">
        <f>IF(+表紙!Q50="","",+表紙!Q50)</f>
        <v>03-6810-5114</v>
      </c>
      <c r="R26" s="1008"/>
      <c r="S26" s="1008"/>
      <c r="T26" s="1008"/>
      <c r="U26" s="1009"/>
    </row>
    <row r="27" spans="1:22" ht="26.25" customHeight="1" x14ac:dyDescent="0.15">
      <c r="C27" s="997"/>
      <c r="D27" s="998"/>
      <c r="E27" s="999"/>
      <c r="F27" s="1015"/>
      <c r="G27" s="1016"/>
      <c r="H27" s="1016"/>
      <c r="I27" s="1016"/>
      <c r="J27" s="1016"/>
      <c r="K27" s="1016"/>
      <c r="L27" s="1016"/>
      <c r="M27" s="1016"/>
      <c r="N27" s="1011" t="str">
        <f>IF(+表紙!N51="","",+表紙!N51)</f>
        <v/>
      </c>
      <c r="O27" s="1011"/>
      <c r="P27" s="1011"/>
      <c r="Q27" s="1011"/>
      <c r="R27" s="1011"/>
      <c r="S27" s="1011"/>
      <c r="T27" s="1011"/>
      <c r="U27" s="1012"/>
    </row>
    <row r="28" spans="1:22" ht="26.25" customHeight="1" x14ac:dyDescent="0.15">
      <c r="C28" s="1000" t="s">
        <v>240</v>
      </c>
      <c r="D28" s="1001"/>
      <c r="E28" s="1002"/>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0"/>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3" t="str">
        <f>+表紙!F54</f>
        <v>Ｄ－建設業</v>
      </c>
      <c r="G30" s="984"/>
      <c r="H30" s="984"/>
      <c r="I30" s="984"/>
      <c r="J30" s="984"/>
      <c r="K30" s="984"/>
      <c r="L30" s="282" t="s">
        <v>48</v>
      </c>
      <c r="M30" s="282"/>
      <c r="N30" s="985" t="str">
        <f>IF(COUNTA(表紙!N54)=1,+表紙!N54,"")</f>
        <v>総合建設業</v>
      </c>
      <c r="O30" s="985"/>
      <c r="P30" s="985"/>
      <c r="Q30" s="985"/>
      <c r="R30" s="985"/>
      <c r="S30" s="985"/>
      <c r="T30" s="985"/>
      <c r="U30" s="986"/>
      <c r="V30" s="51"/>
    </row>
    <row r="31" spans="1:22" ht="27" customHeight="1" x14ac:dyDescent="0.15">
      <c r="C31" s="283"/>
      <c r="D31" s="455" t="s">
        <v>19</v>
      </c>
      <c r="E31" s="464" t="s">
        <v>241</v>
      </c>
      <c r="F31" s="658" t="s">
        <v>279</v>
      </c>
      <c r="G31" s="659"/>
      <c r="H31" s="659"/>
      <c r="I31" s="660"/>
      <c r="J31" s="652" t="s">
        <v>282</v>
      </c>
      <c r="K31" s="653"/>
      <c r="L31" s="653"/>
      <c r="M31" s="654"/>
      <c r="N31" s="974" t="str">
        <f>IF(+表紙!N55="","",+表紙!N55)</f>
        <v/>
      </c>
      <c r="O31" s="975"/>
      <c r="P31" s="975"/>
      <c r="Q31" s="975"/>
      <c r="R31" s="975"/>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4">
        <f>IF(+表紙!N56="","",+表紙!N56)</f>
        <v>370500</v>
      </c>
      <c r="O32" s="975"/>
      <c r="P32" s="975"/>
      <c r="Q32" s="975"/>
      <c r="R32" s="975"/>
      <c r="S32" s="289" t="str">
        <f>+表紙!S56</f>
        <v>百万円</v>
      </c>
      <c r="T32" s="385"/>
      <c r="U32" s="261"/>
    </row>
    <row r="33" spans="3:21" ht="27" customHeight="1" x14ac:dyDescent="0.15">
      <c r="C33" s="283"/>
      <c r="D33" s="987" t="s">
        <v>328</v>
      </c>
      <c r="E33" s="988"/>
      <c r="F33" s="658" t="s">
        <v>281</v>
      </c>
      <c r="G33" s="659"/>
      <c r="H33" s="659"/>
      <c r="I33" s="660"/>
      <c r="J33" s="652" t="s">
        <v>283</v>
      </c>
      <c r="K33" s="653"/>
      <c r="L33" s="653"/>
      <c r="M33" s="654"/>
      <c r="N33" s="974" t="str">
        <f>IF(+表紙!N57="","",+表紙!N57)</f>
        <v/>
      </c>
      <c r="O33" s="975"/>
      <c r="P33" s="975"/>
      <c r="Q33" s="975"/>
      <c r="R33" s="975"/>
      <c r="S33" s="289" t="str">
        <f>+表紙!S57</f>
        <v>床</v>
      </c>
      <c r="T33" s="385"/>
      <c r="U33" s="261"/>
    </row>
    <row r="34" spans="3:21" ht="27" customHeight="1" x14ac:dyDescent="0.15">
      <c r="C34" s="283"/>
      <c r="D34" s="987"/>
      <c r="E34" s="988"/>
      <c r="F34" s="658" t="str">
        <f>+表紙!F58</f>
        <v>その他の業種</v>
      </c>
      <c r="G34" s="659">
        <f>+表紙!G58</f>
        <v>0</v>
      </c>
      <c r="H34" s="659"/>
      <c r="I34" s="660">
        <f>+表紙!I58</f>
        <v>0</v>
      </c>
      <c r="J34" s="652" t="str">
        <f>+表紙!J58</f>
        <v>売上高</v>
      </c>
      <c r="K34" s="653"/>
      <c r="L34" s="653">
        <f>+表紙!L58</f>
        <v>0</v>
      </c>
      <c r="M34" s="654">
        <f>+表紙!M58</f>
        <v>0</v>
      </c>
      <c r="N34" s="974" t="str">
        <f>IF(+表紙!N58="","",+表紙!N58)</f>
        <v/>
      </c>
      <c r="O34" s="975"/>
      <c r="P34" s="975"/>
      <c r="Q34" s="975"/>
      <c r="R34" s="975"/>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1" t="str">
        <f>IF(+表紙!F60="","",+表紙!F60)</f>
        <v/>
      </c>
      <c r="G36" s="1042"/>
      <c r="H36" s="1042"/>
      <c r="I36" s="1042"/>
      <c r="J36" s="1042"/>
      <c r="K36" s="1042"/>
      <c r="L36" s="1042"/>
      <c r="M36" s="1042"/>
      <c r="N36" s="1042"/>
      <c r="O36" s="1042"/>
      <c r="P36" s="1042"/>
      <c r="Q36" s="1042"/>
      <c r="R36" s="1042"/>
      <c r="S36" s="1042"/>
      <c r="T36" s="1042"/>
      <c r="U36" s="1043"/>
    </row>
    <row r="37" spans="3:21" ht="18" customHeight="1" x14ac:dyDescent="0.15">
      <c r="C37" s="286"/>
      <c r="D37" s="456" t="s">
        <v>24</v>
      </c>
      <c r="E37" s="458" t="s">
        <v>242</v>
      </c>
      <c r="F37" s="1053" t="str">
        <f>IF(+表紙!F61="","",+表紙!F61)</f>
        <v>2363人</v>
      </c>
      <c r="G37" s="1054"/>
      <c r="H37" s="1054"/>
      <c r="I37" s="1054"/>
      <c r="J37" s="1054"/>
      <c r="K37" s="1054"/>
      <c r="L37" s="1054"/>
      <c r="M37" s="1054"/>
      <c r="N37" s="1054"/>
      <c r="O37" s="1054"/>
      <c r="P37" s="1054"/>
      <c r="Q37" s="1054"/>
      <c r="R37" s="1054"/>
      <c r="S37" s="1054"/>
      <c r="T37" s="1054"/>
      <c r="U37" s="1055"/>
    </row>
    <row r="38" spans="3:21" ht="13.9" customHeight="1" x14ac:dyDescent="0.15">
      <c r="C38" s="286"/>
      <c r="D38" s="505"/>
      <c r="E38" s="508"/>
      <c r="F38" s="1068"/>
      <c r="G38" s="1069"/>
      <c r="H38" s="1069"/>
      <c r="I38" s="1069"/>
      <c r="J38" s="1069"/>
      <c r="K38" s="1069"/>
      <c r="L38" s="1069"/>
      <c r="M38" s="1069"/>
      <c r="N38" s="1069"/>
      <c r="O38" s="1069"/>
      <c r="P38" s="1069"/>
      <c r="Q38" s="1069"/>
      <c r="R38" s="1069"/>
      <c r="S38" s="1069"/>
      <c r="T38" s="1069"/>
      <c r="U38" s="1070"/>
    </row>
    <row r="39" spans="3:21" ht="13.9" customHeight="1" x14ac:dyDescent="0.15">
      <c r="C39" s="286"/>
      <c r="D39" s="506" t="s">
        <v>61</v>
      </c>
      <c r="E39" s="661" t="s">
        <v>422</v>
      </c>
      <c r="F39" s="1071"/>
      <c r="G39" s="1072"/>
      <c r="H39" s="1072"/>
      <c r="I39" s="1072"/>
      <c r="J39" s="1072"/>
      <c r="K39" s="1072"/>
      <c r="L39" s="1072"/>
      <c r="M39" s="1072"/>
      <c r="N39" s="1072"/>
      <c r="O39" s="1072"/>
      <c r="P39" s="1072"/>
      <c r="Q39" s="1072"/>
      <c r="R39" s="1072"/>
      <c r="S39" s="1072"/>
      <c r="T39" s="1072"/>
      <c r="U39" s="1073"/>
    </row>
    <row r="40" spans="3:21" ht="13.9" customHeight="1" x14ac:dyDescent="0.15">
      <c r="C40" s="286"/>
      <c r="D40" s="506"/>
      <c r="E40" s="662"/>
      <c r="F40" s="1071"/>
      <c r="G40" s="1072"/>
      <c r="H40" s="1072"/>
      <c r="I40" s="1072"/>
      <c r="J40" s="1072"/>
      <c r="K40" s="1072"/>
      <c r="L40" s="1072"/>
      <c r="M40" s="1072"/>
      <c r="N40" s="1072"/>
      <c r="O40" s="1072"/>
      <c r="P40" s="1072"/>
      <c r="Q40" s="1072"/>
      <c r="R40" s="1072"/>
      <c r="S40" s="1072"/>
      <c r="T40" s="1072"/>
      <c r="U40" s="1073"/>
    </row>
    <row r="41" spans="3:21" ht="13.9" customHeight="1" x14ac:dyDescent="0.15">
      <c r="C41" s="286"/>
      <c r="D41" s="506"/>
      <c r="E41" s="662"/>
      <c r="F41" s="1071"/>
      <c r="G41" s="1072"/>
      <c r="H41" s="1072"/>
      <c r="I41" s="1072"/>
      <c r="J41" s="1072"/>
      <c r="K41" s="1072"/>
      <c r="L41" s="1072"/>
      <c r="M41" s="1072"/>
      <c r="N41" s="1072"/>
      <c r="O41" s="1072"/>
      <c r="P41" s="1072"/>
      <c r="Q41" s="1072"/>
      <c r="R41" s="1072"/>
      <c r="S41" s="1072"/>
      <c r="T41" s="1072"/>
      <c r="U41" s="1073"/>
    </row>
    <row r="42" spans="3:21" ht="13.9" customHeight="1" x14ac:dyDescent="0.15">
      <c r="C42" s="286"/>
      <c r="D42" s="506"/>
      <c r="E42" s="662"/>
      <c r="F42" s="1071"/>
      <c r="G42" s="1072"/>
      <c r="H42" s="1072"/>
      <c r="I42" s="1072"/>
      <c r="J42" s="1072"/>
      <c r="K42" s="1072"/>
      <c r="L42" s="1072"/>
      <c r="M42" s="1072"/>
      <c r="N42" s="1072"/>
      <c r="O42" s="1072"/>
      <c r="P42" s="1072"/>
      <c r="Q42" s="1072"/>
      <c r="R42" s="1072"/>
      <c r="S42" s="1072"/>
      <c r="T42" s="1072"/>
      <c r="U42" s="1073"/>
    </row>
    <row r="43" spans="3:21" ht="13.9" customHeight="1" x14ac:dyDescent="0.15">
      <c r="C43" s="286"/>
      <c r="D43" s="663" t="s">
        <v>423</v>
      </c>
      <c r="E43" s="664"/>
      <c r="F43" s="1071"/>
      <c r="G43" s="1072"/>
      <c r="H43" s="1072"/>
      <c r="I43" s="1072"/>
      <c r="J43" s="1072"/>
      <c r="K43" s="1072"/>
      <c r="L43" s="1072"/>
      <c r="M43" s="1072"/>
      <c r="N43" s="1072"/>
      <c r="O43" s="1072"/>
      <c r="P43" s="1072"/>
      <c r="Q43" s="1072"/>
      <c r="R43" s="1072"/>
      <c r="S43" s="1072"/>
      <c r="T43" s="1072"/>
      <c r="U43" s="1073"/>
    </row>
    <row r="44" spans="3:21" ht="13.9" customHeight="1" x14ac:dyDescent="0.15">
      <c r="C44" s="286"/>
      <c r="D44" s="665"/>
      <c r="E44" s="664"/>
      <c r="F44" s="1071"/>
      <c r="G44" s="1072"/>
      <c r="H44" s="1072"/>
      <c r="I44" s="1072"/>
      <c r="J44" s="1072"/>
      <c r="K44" s="1072"/>
      <c r="L44" s="1072"/>
      <c r="M44" s="1072"/>
      <c r="N44" s="1072"/>
      <c r="O44" s="1072"/>
      <c r="P44" s="1072"/>
      <c r="Q44" s="1072"/>
      <c r="R44" s="1072"/>
      <c r="S44" s="1072"/>
      <c r="T44" s="1072"/>
      <c r="U44" s="1073"/>
    </row>
    <row r="45" spans="3:21" ht="13.9" customHeight="1" x14ac:dyDescent="0.15">
      <c r="C45" s="286"/>
      <c r="D45" s="665"/>
      <c r="E45" s="664"/>
      <c r="F45" s="1071"/>
      <c r="G45" s="1072"/>
      <c r="H45" s="1072"/>
      <c r="I45" s="1072"/>
      <c r="J45" s="1072"/>
      <c r="K45" s="1072"/>
      <c r="L45" s="1072"/>
      <c r="M45" s="1072"/>
      <c r="N45" s="1072"/>
      <c r="O45" s="1072"/>
      <c r="P45" s="1072"/>
      <c r="Q45" s="1072"/>
      <c r="R45" s="1072"/>
      <c r="S45" s="1072"/>
      <c r="T45" s="1072"/>
      <c r="U45" s="1073"/>
    </row>
    <row r="46" spans="3:21" ht="13.9" customHeight="1" x14ac:dyDescent="0.15">
      <c r="C46" s="286"/>
      <c r="D46" s="665"/>
      <c r="E46" s="664"/>
      <c r="F46" s="1071"/>
      <c r="G46" s="1072"/>
      <c r="H46" s="1072"/>
      <c r="I46" s="1072"/>
      <c r="J46" s="1072"/>
      <c r="K46" s="1072"/>
      <c r="L46" s="1072"/>
      <c r="M46" s="1072"/>
      <c r="N46" s="1072"/>
      <c r="O46" s="1072"/>
      <c r="P46" s="1072"/>
      <c r="Q46" s="1072"/>
      <c r="R46" s="1072"/>
      <c r="S46" s="1072"/>
      <c r="T46" s="1072"/>
      <c r="U46" s="1073"/>
    </row>
    <row r="47" spans="3:21" ht="13.9" customHeight="1" x14ac:dyDescent="0.15">
      <c r="C47" s="286"/>
      <c r="D47" s="665"/>
      <c r="E47" s="664"/>
      <c r="F47" s="1071"/>
      <c r="G47" s="1072"/>
      <c r="H47" s="1072"/>
      <c r="I47" s="1072"/>
      <c r="J47" s="1072"/>
      <c r="K47" s="1072"/>
      <c r="L47" s="1072"/>
      <c r="M47" s="1072"/>
      <c r="N47" s="1072"/>
      <c r="O47" s="1072"/>
      <c r="P47" s="1072"/>
      <c r="Q47" s="1072"/>
      <c r="R47" s="1072"/>
      <c r="S47" s="1072"/>
      <c r="T47" s="1072"/>
      <c r="U47" s="1073"/>
    </row>
    <row r="48" spans="3:21" ht="13.9" customHeight="1" x14ac:dyDescent="0.15">
      <c r="C48" s="287"/>
      <c r="D48" s="507"/>
      <c r="E48" s="509"/>
      <c r="F48" s="1074"/>
      <c r="G48" s="1075"/>
      <c r="H48" s="1075"/>
      <c r="I48" s="1075"/>
      <c r="J48" s="1075"/>
      <c r="K48" s="1075"/>
      <c r="L48" s="1075"/>
      <c r="M48" s="1075"/>
      <c r="N48" s="1075"/>
      <c r="O48" s="1075"/>
      <c r="P48" s="1075"/>
      <c r="Q48" s="1075"/>
      <c r="R48" s="1075"/>
      <c r="S48" s="1075"/>
      <c r="T48" s="1075"/>
      <c r="U48" s="1076"/>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2" t="s">
        <v>424</v>
      </c>
      <c r="D50" s="1052"/>
      <c r="E50" s="1052"/>
      <c r="F50" s="1052"/>
      <c r="G50" s="1052"/>
      <c r="H50" s="1052"/>
      <c r="I50" s="1052"/>
      <c r="J50" s="1052"/>
      <c r="K50" s="1052"/>
      <c r="L50" s="1052"/>
      <c r="M50" s="1052"/>
      <c r="N50" s="1052"/>
      <c r="O50" s="1052"/>
      <c r="P50" s="1052"/>
      <c r="Q50" s="1052"/>
      <c r="R50" s="1052"/>
      <c r="S50" s="1052"/>
      <c r="T50" s="1052"/>
      <c r="U50" s="1052"/>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77"/>
      <c r="E53" s="1078"/>
      <c r="F53" s="1078"/>
      <c r="G53" s="1078"/>
      <c r="H53" s="1078"/>
      <c r="I53" s="1078"/>
      <c r="J53" s="1078"/>
      <c r="K53" s="1078"/>
      <c r="L53" s="1078"/>
      <c r="M53" s="1078"/>
      <c r="N53" s="1078"/>
      <c r="O53" s="1078"/>
      <c r="P53" s="1078"/>
      <c r="Q53" s="1078"/>
      <c r="R53" s="1078"/>
      <c r="S53" s="1078"/>
      <c r="T53" s="1078"/>
      <c r="U53" s="1079"/>
    </row>
    <row r="54" spans="3:21" ht="13.9" customHeight="1" x14ac:dyDescent="0.15">
      <c r="C54" s="283"/>
      <c r="D54" s="1077"/>
      <c r="E54" s="1078"/>
      <c r="F54" s="1078"/>
      <c r="G54" s="1078"/>
      <c r="H54" s="1078"/>
      <c r="I54" s="1078"/>
      <c r="J54" s="1078"/>
      <c r="K54" s="1078"/>
      <c r="L54" s="1078"/>
      <c r="M54" s="1078"/>
      <c r="N54" s="1078"/>
      <c r="O54" s="1078"/>
      <c r="P54" s="1078"/>
      <c r="Q54" s="1078"/>
      <c r="R54" s="1078"/>
      <c r="S54" s="1078"/>
      <c r="T54" s="1078"/>
      <c r="U54" s="1079"/>
    </row>
    <row r="55" spans="3:21" ht="13.9" customHeight="1" x14ac:dyDescent="0.15">
      <c r="C55" s="283"/>
      <c r="D55" s="1077"/>
      <c r="E55" s="1078"/>
      <c r="F55" s="1078"/>
      <c r="G55" s="1078"/>
      <c r="H55" s="1078"/>
      <c r="I55" s="1078"/>
      <c r="J55" s="1078"/>
      <c r="K55" s="1078"/>
      <c r="L55" s="1078"/>
      <c r="M55" s="1078"/>
      <c r="N55" s="1078"/>
      <c r="O55" s="1078"/>
      <c r="P55" s="1078"/>
      <c r="Q55" s="1078"/>
      <c r="R55" s="1078"/>
      <c r="S55" s="1078"/>
      <c r="T55" s="1078"/>
      <c r="U55" s="1079"/>
    </row>
    <row r="56" spans="3:21" ht="13.9" customHeight="1" x14ac:dyDescent="0.15">
      <c r="C56" s="283"/>
      <c r="D56" s="1077"/>
      <c r="E56" s="1078"/>
      <c r="F56" s="1078"/>
      <c r="G56" s="1078"/>
      <c r="H56" s="1078"/>
      <c r="I56" s="1078"/>
      <c r="J56" s="1078"/>
      <c r="K56" s="1078"/>
      <c r="L56" s="1078"/>
      <c r="M56" s="1078"/>
      <c r="N56" s="1078"/>
      <c r="O56" s="1078"/>
      <c r="P56" s="1078"/>
      <c r="Q56" s="1078"/>
      <c r="R56" s="1078"/>
      <c r="S56" s="1078"/>
      <c r="T56" s="1078"/>
      <c r="U56" s="1079"/>
    </row>
    <row r="57" spans="3:21" ht="13.9" customHeight="1" x14ac:dyDescent="0.15">
      <c r="C57" s="283"/>
      <c r="D57" s="1077"/>
      <c r="E57" s="1078"/>
      <c r="F57" s="1078"/>
      <c r="G57" s="1078"/>
      <c r="H57" s="1078"/>
      <c r="I57" s="1078"/>
      <c r="J57" s="1078"/>
      <c r="K57" s="1078"/>
      <c r="L57" s="1078"/>
      <c r="M57" s="1078"/>
      <c r="N57" s="1078"/>
      <c r="O57" s="1078"/>
      <c r="P57" s="1078"/>
      <c r="Q57" s="1078"/>
      <c r="R57" s="1078"/>
      <c r="S57" s="1078"/>
      <c r="T57" s="1078"/>
      <c r="U57" s="1079"/>
    </row>
    <row r="58" spans="3:21" ht="13.9" customHeight="1" x14ac:dyDescent="0.15">
      <c r="C58" s="283"/>
      <c r="D58" s="1077"/>
      <c r="E58" s="1078"/>
      <c r="F58" s="1078"/>
      <c r="G58" s="1078"/>
      <c r="H58" s="1078"/>
      <c r="I58" s="1078"/>
      <c r="J58" s="1078"/>
      <c r="K58" s="1078"/>
      <c r="L58" s="1078"/>
      <c r="M58" s="1078"/>
      <c r="N58" s="1078"/>
      <c r="O58" s="1078"/>
      <c r="P58" s="1078"/>
      <c r="Q58" s="1078"/>
      <c r="R58" s="1078"/>
      <c r="S58" s="1078"/>
      <c r="T58" s="1078"/>
      <c r="U58" s="1079"/>
    </row>
    <row r="59" spans="3:21" ht="13.9" customHeight="1" x14ac:dyDescent="0.15">
      <c r="C59" s="283"/>
      <c r="D59" s="1077"/>
      <c r="E59" s="1078"/>
      <c r="F59" s="1078"/>
      <c r="G59" s="1078"/>
      <c r="H59" s="1078"/>
      <c r="I59" s="1078"/>
      <c r="J59" s="1078"/>
      <c r="K59" s="1078"/>
      <c r="L59" s="1078"/>
      <c r="M59" s="1078"/>
      <c r="N59" s="1078"/>
      <c r="O59" s="1078"/>
      <c r="P59" s="1078"/>
      <c r="Q59" s="1078"/>
      <c r="R59" s="1078"/>
      <c r="S59" s="1078"/>
      <c r="T59" s="1078"/>
      <c r="U59" s="1079"/>
    </row>
    <row r="60" spans="3:21" ht="13.9" customHeight="1" x14ac:dyDescent="0.15">
      <c r="C60" s="283"/>
      <c r="D60" s="1077"/>
      <c r="E60" s="1078"/>
      <c r="F60" s="1078"/>
      <c r="G60" s="1078"/>
      <c r="H60" s="1078"/>
      <c r="I60" s="1078"/>
      <c r="J60" s="1078"/>
      <c r="K60" s="1078"/>
      <c r="L60" s="1078"/>
      <c r="M60" s="1078"/>
      <c r="N60" s="1078"/>
      <c r="O60" s="1078"/>
      <c r="P60" s="1078"/>
      <c r="Q60" s="1078"/>
      <c r="R60" s="1078"/>
      <c r="S60" s="1078"/>
      <c r="T60" s="1078"/>
      <c r="U60" s="1079"/>
    </row>
    <row r="61" spans="3:21" ht="13.9" customHeight="1" x14ac:dyDescent="0.15">
      <c r="C61" s="283"/>
      <c r="D61" s="1077"/>
      <c r="E61" s="1078"/>
      <c r="F61" s="1078"/>
      <c r="G61" s="1078"/>
      <c r="H61" s="1078"/>
      <c r="I61" s="1078"/>
      <c r="J61" s="1078"/>
      <c r="K61" s="1078"/>
      <c r="L61" s="1078"/>
      <c r="M61" s="1078"/>
      <c r="N61" s="1078"/>
      <c r="O61" s="1078"/>
      <c r="P61" s="1078"/>
      <c r="Q61" s="1078"/>
      <c r="R61" s="1078"/>
      <c r="S61" s="1078"/>
      <c r="T61" s="1078"/>
      <c r="U61" s="1079"/>
    </row>
    <row r="62" spans="3:21" ht="13.9" customHeight="1" x14ac:dyDescent="0.15">
      <c r="C62" s="287"/>
      <c r="D62" s="1080"/>
      <c r="E62" s="1081"/>
      <c r="F62" s="1081"/>
      <c r="G62" s="1081"/>
      <c r="H62" s="1081"/>
      <c r="I62" s="1081"/>
      <c r="J62" s="1081"/>
      <c r="K62" s="1081"/>
      <c r="L62" s="1081"/>
      <c r="M62" s="1081"/>
      <c r="N62" s="1081"/>
      <c r="O62" s="1081"/>
      <c r="P62" s="1081"/>
      <c r="Q62" s="1081"/>
      <c r="R62" s="1081"/>
      <c r="S62" s="1081"/>
      <c r="T62" s="1081"/>
      <c r="U62" s="1082"/>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3"/>
      <c r="D64" s="977" t="s">
        <v>17</v>
      </c>
      <c r="E64" s="1065"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4"/>
      <c r="D65" s="1063"/>
      <c r="E65" s="1066"/>
      <c r="F65" s="293" t="s">
        <v>253</v>
      </c>
      <c r="G65" s="469"/>
      <c r="H65" s="469"/>
      <c r="I65" s="469"/>
      <c r="J65" s="469"/>
      <c r="K65" s="1062">
        <f>+表紙!K89</f>
        <v>12</v>
      </c>
      <c r="L65" s="1062"/>
      <c r="M65" s="1062"/>
      <c r="N65" s="210" t="s">
        <v>47</v>
      </c>
      <c r="O65" s="210"/>
      <c r="P65" s="6"/>
      <c r="Q65" s="1056" t="s">
        <v>354</v>
      </c>
      <c r="R65" s="1056"/>
      <c r="S65" s="1056"/>
      <c r="T65" s="1056"/>
      <c r="U65" s="1057"/>
      <c r="V65" s="470"/>
      <c r="W65" s="470"/>
      <c r="X65" s="49"/>
    </row>
    <row r="66" spans="1:24" ht="18" customHeight="1" x14ac:dyDescent="0.15">
      <c r="A66" s="49">
        <v>6</v>
      </c>
      <c r="C66" s="1084"/>
      <c r="D66" s="1063"/>
      <c r="E66" s="1066"/>
      <c r="F66" s="280" t="s">
        <v>201</v>
      </c>
      <c r="G66" s="300"/>
      <c r="H66" s="300"/>
      <c r="I66" s="300"/>
      <c r="J66" s="300"/>
      <c r="K66" s="1060">
        <f>+表紙!K90</f>
        <v>12077.300000000001</v>
      </c>
      <c r="L66" s="1060"/>
      <c r="M66" s="1060"/>
      <c r="N66" s="1060"/>
      <c r="O66" s="1060"/>
      <c r="P66" s="300" t="s">
        <v>13</v>
      </c>
      <c r="Q66" s="1058"/>
      <c r="R66" s="1058"/>
      <c r="S66" s="1058"/>
      <c r="T66" s="1058"/>
      <c r="U66" s="1059"/>
      <c r="V66" s="470"/>
      <c r="W66" s="470"/>
      <c r="X66" s="391"/>
    </row>
    <row r="67" spans="1:24" ht="13.9" customHeight="1" x14ac:dyDescent="0.15">
      <c r="C67" s="1084"/>
      <c r="D67" s="1063"/>
      <c r="E67" s="1066"/>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4"/>
      <c r="D68" s="1063"/>
      <c r="E68" s="1066"/>
      <c r="F68" s="476"/>
      <c r="G68" s="461"/>
      <c r="H68" s="477"/>
      <c r="I68" s="477"/>
      <c r="J68" s="461"/>
      <c r="K68" s="477"/>
      <c r="L68" s="478"/>
      <c r="M68" s="461"/>
      <c r="N68" s="477"/>
      <c r="O68" s="479"/>
      <c r="P68" s="461"/>
      <c r="Q68" s="477"/>
      <c r="R68" s="479"/>
      <c r="S68" s="1061"/>
      <c r="T68" s="1061"/>
      <c r="U68" s="480"/>
      <c r="V68" s="308"/>
    </row>
    <row r="69" spans="1:24" ht="15" customHeight="1" x14ac:dyDescent="0.15">
      <c r="C69" s="1084"/>
      <c r="D69" s="1063"/>
      <c r="E69" s="1066"/>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84"/>
      <c r="D70" s="1063"/>
      <c r="E70" s="1066"/>
      <c r="F70" s="1044" t="str">
        <f>IF(COUNTA(表紙!F94)=1,+表紙!F94,"")</f>
        <v>以下の項目について作業所にて活動を実施した。
　・持込む資材等が過剰にならないよう計画をたてる。
　・工場加工・製作、プレカットを推進する。
　・パレット利用、ラック式・コンテナ式の採用等省梱包・無梱包を工夫する。
　・プレハブ化、ユニット化、代替型枠の採用等の工法改善を推進する。</v>
      </c>
      <c r="G70" s="1045"/>
      <c r="H70" s="1045"/>
      <c r="I70" s="1045"/>
      <c r="J70" s="1045"/>
      <c r="K70" s="1045"/>
      <c r="L70" s="1045"/>
      <c r="M70" s="1045"/>
      <c r="N70" s="1045"/>
      <c r="O70" s="1045"/>
      <c r="P70" s="1045"/>
      <c r="Q70" s="1045"/>
      <c r="R70" s="1045"/>
      <c r="S70" s="1045"/>
      <c r="T70" s="1045"/>
      <c r="U70" s="1046"/>
      <c r="V70" s="308"/>
    </row>
    <row r="71" spans="1:24" ht="13.9" customHeight="1" x14ac:dyDescent="0.15">
      <c r="C71" s="465"/>
      <c r="D71" s="1063"/>
      <c r="E71" s="1066"/>
      <c r="F71" s="1044"/>
      <c r="G71" s="1045"/>
      <c r="H71" s="1045"/>
      <c r="I71" s="1045"/>
      <c r="J71" s="1045"/>
      <c r="K71" s="1045"/>
      <c r="L71" s="1045"/>
      <c r="M71" s="1045"/>
      <c r="N71" s="1045"/>
      <c r="O71" s="1045"/>
      <c r="P71" s="1045"/>
      <c r="Q71" s="1045"/>
      <c r="R71" s="1045"/>
      <c r="S71" s="1045"/>
      <c r="T71" s="1045"/>
      <c r="U71" s="1046"/>
      <c r="V71" s="308"/>
    </row>
    <row r="72" spans="1:24" ht="13.9" customHeight="1" x14ac:dyDescent="0.15">
      <c r="C72" s="465"/>
      <c r="D72" s="1063"/>
      <c r="E72" s="1066"/>
      <c r="F72" s="1044"/>
      <c r="G72" s="1045"/>
      <c r="H72" s="1045"/>
      <c r="I72" s="1045"/>
      <c r="J72" s="1045"/>
      <c r="K72" s="1045"/>
      <c r="L72" s="1045"/>
      <c r="M72" s="1045"/>
      <c r="N72" s="1045"/>
      <c r="O72" s="1045"/>
      <c r="P72" s="1045"/>
      <c r="Q72" s="1045"/>
      <c r="R72" s="1045"/>
      <c r="S72" s="1045"/>
      <c r="T72" s="1045"/>
      <c r="U72" s="1046"/>
      <c r="V72" s="308"/>
    </row>
    <row r="73" spans="1:24" ht="13.9" customHeight="1" x14ac:dyDescent="0.15">
      <c r="C73" s="465"/>
      <c r="D73" s="1063"/>
      <c r="E73" s="1066"/>
      <c r="F73" s="1044"/>
      <c r="G73" s="1045"/>
      <c r="H73" s="1045"/>
      <c r="I73" s="1045"/>
      <c r="J73" s="1045"/>
      <c r="K73" s="1045"/>
      <c r="L73" s="1045"/>
      <c r="M73" s="1045"/>
      <c r="N73" s="1045"/>
      <c r="O73" s="1045"/>
      <c r="P73" s="1045"/>
      <c r="Q73" s="1045"/>
      <c r="R73" s="1045"/>
      <c r="S73" s="1045"/>
      <c r="T73" s="1045"/>
      <c r="U73" s="1046"/>
      <c r="V73" s="308"/>
    </row>
    <row r="74" spans="1:24" ht="13.9" customHeight="1" x14ac:dyDescent="0.15">
      <c r="C74" s="465"/>
      <c r="D74" s="1063"/>
      <c r="E74" s="1066"/>
      <c r="F74" s="1044"/>
      <c r="G74" s="1045"/>
      <c r="H74" s="1045"/>
      <c r="I74" s="1045"/>
      <c r="J74" s="1045"/>
      <c r="K74" s="1045"/>
      <c r="L74" s="1045"/>
      <c r="M74" s="1045"/>
      <c r="N74" s="1045"/>
      <c r="O74" s="1045"/>
      <c r="P74" s="1045"/>
      <c r="Q74" s="1045"/>
      <c r="R74" s="1045"/>
      <c r="S74" s="1045"/>
      <c r="T74" s="1045"/>
      <c r="U74" s="1046"/>
      <c r="V74" s="308"/>
    </row>
    <row r="75" spans="1:24" ht="13.5" customHeight="1" x14ac:dyDescent="0.15">
      <c r="C75" s="465"/>
      <c r="D75" s="1063"/>
      <c r="E75" s="1066"/>
      <c r="F75" s="1044"/>
      <c r="G75" s="1045"/>
      <c r="H75" s="1045"/>
      <c r="I75" s="1045"/>
      <c r="J75" s="1045"/>
      <c r="K75" s="1045"/>
      <c r="L75" s="1045"/>
      <c r="M75" s="1045"/>
      <c r="N75" s="1045"/>
      <c r="O75" s="1045"/>
      <c r="P75" s="1045"/>
      <c r="Q75" s="1045"/>
      <c r="R75" s="1045"/>
      <c r="S75" s="1045"/>
      <c r="T75" s="1045"/>
      <c r="U75" s="1046"/>
      <c r="V75" s="308"/>
    </row>
    <row r="76" spans="1:24" ht="13.9" customHeight="1" x14ac:dyDescent="0.15">
      <c r="C76" s="465"/>
      <c r="D76" s="1063"/>
      <c r="E76" s="1066"/>
      <c r="F76" s="1044"/>
      <c r="G76" s="1045"/>
      <c r="H76" s="1045"/>
      <c r="I76" s="1045"/>
      <c r="J76" s="1045"/>
      <c r="K76" s="1045"/>
      <c r="L76" s="1045"/>
      <c r="M76" s="1045"/>
      <c r="N76" s="1045"/>
      <c r="O76" s="1045"/>
      <c r="P76" s="1045"/>
      <c r="Q76" s="1045"/>
      <c r="R76" s="1045"/>
      <c r="S76" s="1045"/>
      <c r="T76" s="1045"/>
      <c r="U76" s="1046"/>
      <c r="V76" s="308"/>
    </row>
    <row r="77" spans="1:24" ht="13.9" customHeight="1" x14ac:dyDescent="0.15">
      <c r="C77" s="465"/>
      <c r="D77" s="1063"/>
      <c r="E77" s="1066"/>
      <c r="F77" s="1044"/>
      <c r="G77" s="1045"/>
      <c r="H77" s="1045"/>
      <c r="I77" s="1045"/>
      <c r="J77" s="1045"/>
      <c r="K77" s="1045"/>
      <c r="L77" s="1045"/>
      <c r="M77" s="1045"/>
      <c r="N77" s="1045"/>
      <c r="O77" s="1045"/>
      <c r="P77" s="1045"/>
      <c r="Q77" s="1045"/>
      <c r="R77" s="1045"/>
      <c r="S77" s="1045"/>
      <c r="T77" s="1045"/>
      <c r="U77" s="1046"/>
      <c r="V77" s="308"/>
    </row>
    <row r="78" spans="1:24" ht="13.9" customHeight="1" x14ac:dyDescent="0.15">
      <c r="C78" s="465"/>
      <c r="D78" s="1064"/>
      <c r="E78" s="1043"/>
      <c r="F78" s="1047"/>
      <c r="G78" s="1048"/>
      <c r="H78" s="1048"/>
      <c r="I78" s="1048"/>
      <c r="J78" s="1048"/>
      <c r="K78" s="1048"/>
      <c r="L78" s="1048"/>
      <c r="M78" s="1048"/>
      <c r="N78" s="1048"/>
      <c r="O78" s="1048"/>
      <c r="P78" s="1048"/>
      <c r="Q78" s="1048"/>
      <c r="R78" s="1048"/>
      <c r="S78" s="1048"/>
      <c r="T78" s="1048"/>
      <c r="U78" s="1049"/>
      <c r="V78" s="308"/>
    </row>
    <row r="79" spans="1:24" ht="15" customHeight="1" x14ac:dyDescent="0.15">
      <c r="C79" s="1050"/>
      <c r="D79" s="1038" t="s">
        <v>19</v>
      </c>
      <c r="E79" s="1035"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1"/>
      <c r="D80" s="1039"/>
      <c r="E80" s="1036"/>
      <c r="F80" s="293" t="s">
        <v>253</v>
      </c>
      <c r="G80" s="297"/>
      <c r="H80" s="297"/>
      <c r="I80" s="297"/>
      <c r="J80" s="297"/>
      <c r="K80" s="1062">
        <f>+表紙!K104</f>
        <v>12</v>
      </c>
      <c r="L80" s="1062"/>
      <c r="M80" s="1062"/>
      <c r="N80" s="210" t="s">
        <v>47</v>
      </c>
      <c r="O80" s="210"/>
      <c r="P80" s="6"/>
      <c r="Q80" s="1056" t="s">
        <v>355</v>
      </c>
      <c r="R80" s="1056"/>
      <c r="S80" s="1056"/>
      <c r="T80" s="1056"/>
      <c r="U80" s="1057"/>
      <c r="V80" s="470"/>
      <c r="W80" s="470"/>
      <c r="X80" s="394"/>
    </row>
    <row r="81" spans="1:24" ht="18" customHeight="1" x14ac:dyDescent="0.15">
      <c r="A81" s="49">
        <v>8</v>
      </c>
      <c r="C81" s="1051"/>
      <c r="D81" s="1039"/>
      <c r="E81" s="1036"/>
      <c r="F81" s="280" t="s">
        <v>201</v>
      </c>
      <c r="G81" s="300"/>
      <c r="H81" s="300"/>
      <c r="I81" s="300"/>
      <c r="J81" s="300"/>
      <c r="K81" s="1060">
        <f>+表紙!K105</f>
        <v>11473.1</v>
      </c>
      <c r="L81" s="1060"/>
      <c r="M81" s="1060"/>
      <c r="N81" s="1060"/>
      <c r="O81" s="1060"/>
      <c r="P81" s="303" t="s">
        <v>13</v>
      </c>
      <c r="Q81" s="1058"/>
      <c r="R81" s="1058"/>
      <c r="S81" s="1058"/>
      <c r="T81" s="1058"/>
      <c r="U81" s="1059"/>
      <c r="V81" s="470"/>
      <c r="W81" s="470"/>
      <c r="X81" s="309"/>
    </row>
    <row r="82" spans="1:24" ht="13.9" customHeight="1" x14ac:dyDescent="0.15">
      <c r="C82" s="1051"/>
      <c r="D82" s="1039"/>
      <c r="E82" s="1036"/>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1"/>
      <c r="D83" s="1039"/>
      <c r="E83" s="1036"/>
      <c r="F83" s="476"/>
      <c r="G83" s="463"/>
      <c r="H83" s="477"/>
      <c r="I83" s="477"/>
      <c r="J83" s="463"/>
      <c r="K83" s="477"/>
      <c r="L83" s="478"/>
      <c r="M83" s="463"/>
      <c r="N83" s="477"/>
      <c r="O83" s="479"/>
      <c r="P83" s="463"/>
      <c r="Q83" s="477"/>
      <c r="R83" s="479"/>
      <c r="S83" s="1085"/>
      <c r="T83" s="1085"/>
      <c r="U83" s="480"/>
      <c r="V83" s="308"/>
    </row>
    <row r="84" spans="1:24" ht="15" customHeight="1" x14ac:dyDescent="0.15">
      <c r="C84" s="1051"/>
      <c r="D84" s="1039"/>
      <c r="E84" s="1036"/>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1"/>
      <c r="D85" s="1039"/>
      <c r="E85" s="1036"/>
      <c r="F85" s="1044" t="str">
        <f>IF(COUNTA(表紙!F109)=1,+表紙!F109,"")</f>
        <v>引き続き以下の項目について作業所にて活動を実施する。
　・持込む資材等が過剰にならないよう計画をたてる。
　・工場加工・製作、プレカットを推進する。
　・パレット利用、ラック式・コンテナ式の採用等省梱包・無梱包を工夫する。
　・プレハブ化、ユニット化、代替型枠の採用等の工法改善を推進する。</v>
      </c>
      <c r="G85" s="1045"/>
      <c r="H85" s="1045"/>
      <c r="I85" s="1045"/>
      <c r="J85" s="1045"/>
      <c r="K85" s="1045"/>
      <c r="L85" s="1045"/>
      <c r="M85" s="1045"/>
      <c r="N85" s="1045"/>
      <c r="O85" s="1045"/>
      <c r="P85" s="1045"/>
      <c r="Q85" s="1045"/>
      <c r="R85" s="1045"/>
      <c r="S85" s="1045"/>
      <c r="T85" s="1045"/>
      <c r="U85" s="1046"/>
      <c r="V85" s="321"/>
    </row>
    <row r="86" spans="1:24" ht="13.9" customHeight="1" x14ac:dyDescent="0.15">
      <c r="C86" s="467"/>
      <c r="D86" s="1039"/>
      <c r="E86" s="1036"/>
      <c r="F86" s="1044"/>
      <c r="G86" s="1045"/>
      <c r="H86" s="1045"/>
      <c r="I86" s="1045"/>
      <c r="J86" s="1045"/>
      <c r="K86" s="1045"/>
      <c r="L86" s="1045"/>
      <c r="M86" s="1045"/>
      <c r="N86" s="1045"/>
      <c r="O86" s="1045"/>
      <c r="P86" s="1045"/>
      <c r="Q86" s="1045"/>
      <c r="R86" s="1045"/>
      <c r="S86" s="1045"/>
      <c r="T86" s="1045"/>
      <c r="U86" s="1046"/>
      <c r="V86" s="321"/>
    </row>
    <row r="87" spans="1:24" ht="13.9" customHeight="1" x14ac:dyDescent="0.15">
      <c r="C87" s="467"/>
      <c r="D87" s="1039"/>
      <c r="E87" s="1036"/>
      <c r="F87" s="1044"/>
      <c r="G87" s="1045"/>
      <c r="H87" s="1045"/>
      <c r="I87" s="1045"/>
      <c r="J87" s="1045"/>
      <c r="K87" s="1045"/>
      <c r="L87" s="1045"/>
      <c r="M87" s="1045"/>
      <c r="N87" s="1045"/>
      <c r="O87" s="1045"/>
      <c r="P87" s="1045"/>
      <c r="Q87" s="1045"/>
      <c r="R87" s="1045"/>
      <c r="S87" s="1045"/>
      <c r="T87" s="1045"/>
      <c r="U87" s="1046"/>
      <c r="V87" s="321"/>
    </row>
    <row r="88" spans="1:24" ht="13.9" customHeight="1" x14ac:dyDescent="0.15">
      <c r="C88" s="467"/>
      <c r="D88" s="1039"/>
      <c r="E88" s="1036"/>
      <c r="F88" s="1044"/>
      <c r="G88" s="1045"/>
      <c r="H88" s="1045"/>
      <c r="I88" s="1045"/>
      <c r="J88" s="1045"/>
      <c r="K88" s="1045"/>
      <c r="L88" s="1045"/>
      <c r="M88" s="1045"/>
      <c r="N88" s="1045"/>
      <c r="O88" s="1045"/>
      <c r="P88" s="1045"/>
      <c r="Q88" s="1045"/>
      <c r="R88" s="1045"/>
      <c r="S88" s="1045"/>
      <c r="T88" s="1045"/>
      <c r="U88" s="1046"/>
      <c r="V88" s="321"/>
    </row>
    <row r="89" spans="1:24" ht="13.9" customHeight="1" x14ac:dyDescent="0.15">
      <c r="C89" s="467"/>
      <c r="D89" s="1039"/>
      <c r="E89" s="1036"/>
      <c r="F89" s="1044"/>
      <c r="G89" s="1045"/>
      <c r="H89" s="1045"/>
      <c r="I89" s="1045"/>
      <c r="J89" s="1045"/>
      <c r="K89" s="1045"/>
      <c r="L89" s="1045"/>
      <c r="M89" s="1045"/>
      <c r="N89" s="1045"/>
      <c r="O89" s="1045"/>
      <c r="P89" s="1045"/>
      <c r="Q89" s="1045"/>
      <c r="R89" s="1045"/>
      <c r="S89" s="1045"/>
      <c r="T89" s="1045"/>
      <c r="U89" s="1046"/>
      <c r="V89" s="321"/>
    </row>
    <row r="90" spans="1:24" ht="13.9" customHeight="1" x14ac:dyDescent="0.15">
      <c r="C90" s="467"/>
      <c r="D90" s="1039"/>
      <c r="E90" s="1036"/>
      <c r="F90" s="1044"/>
      <c r="G90" s="1045"/>
      <c r="H90" s="1045"/>
      <c r="I90" s="1045"/>
      <c r="J90" s="1045"/>
      <c r="K90" s="1045"/>
      <c r="L90" s="1045"/>
      <c r="M90" s="1045"/>
      <c r="N90" s="1045"/>
      <c r="O90" s="1045"/>
      <c r="P90" s="1045"/>
      <c r="Q90" s="1045"/>
      <c r="R90" s="1045"/>
      <c r="S90" s="1045"/>
      <c r="T90" s="1045"/>
      <c r="U90" s="1046"/>
      <c r="V90" s="321"/>
    </row>
    <row r="91" spans="1:24" ht="13.9" customHeight="1" x14ac:dyDescent="0.15">
      <c r="C91" s="467"/>
      <c r="D91" s="1039"/>
      <c r="E91" s="1036"/>
      <c r="F91" s="1044"/>
      <c r="G91" s="1045"/>
      <c r="H91" s="1045"/>
      <c r="I91" s="1045"/>
      <c r="J91" s="1045"/>
      <c r="K91" s="1045"/>
      <c r="L91" s="1045"/>
      <c r="M91" s="1045"/>
      <c r="N91" s="1045"/>
      <c r="O91" s="1045"/>
      <c r="P91" s="1045"/>
      <c r="Q91" s="1045"/>
      <c r="R91" s="1045"/>
      <c r="S91" s="1045"/>
      <c r="T91" s="1045"/>
      <c r="U91" s="1046"/>
      <c r="V91" s="321"/>
    </row>
    <row r="92" spans="1:24" ht="13.9" customHeight="1" x14ac:dyDescent="0.15">
      <c r="C92" s="467"/>
      <c r="D92" s="1039"/>
      <c r="E92" s="1036"/>
      <c r="F92" s="1044"/>
      <c r="G92" s="1045"/>
      <c r="H92" s="1045"/>
      <c r="I92" s="1045"/>
      <c r="J92" s="1045"/>
      <c r="K92" s="1045"/>
      <c r="L92" s="1045"/>
      <c r="M92" s="1045"/>
      <c r="N92" s="1045"/>
      <c r="O92" s="1045"/>
      <c r="P92" s="1045"/>
      <c r="Q92" s="1045"/>
      <c r="R92" s="1045"/>
      <c r="S92" s="1045"/>
      <c r="T92" s="1045"/>
      <c r="U92" s="1046"/>
      <c r="V92" s="321"/>
    </row>
    <row r="93" spans="1:24" ht="13.9" customHeight="1" x14ac:dyDescent="0.15">
      <c r="C93" s="311"/>
      <c r="D93" s="1040"/>
      <c r="E93" s="1037"/>
      <c r="F93" s="1047"/>
      <c r="G93" s="1048"/>
      <c r="H93" s="1048"/>
      <c r="I93" s="1048"/>
      <c r="J93" s="1048"/>
      <c r="K93" s="1048"/>
      <c r="L93" s="1048"/>
      <c r="M93" s="1048"/>
      <c r="N93" s="1048"/>
      <c r="O93" s="1048"/>
      <c r="P93" s="1048"/>
      <c r="Q93" s="1048"/>
      <c r="R93" s="1048"/>
      <c r="S93" s="1048"/>
      <c r="T93" s="1048"/>
      <c r="U93" s="1049"/>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38" t="s">
        <v>17</v>
      </c>
      <c r="E95" s="1035"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39"/>
      <c r="E96" s="1036"/>
      <c r="F96" s="1044" t="str">
        <f>IF(COUNTA(表紙!F120)=1,+表紙!F120,"")</f>
        <v>1.0㎥の専用容器（フレコンバック）を設置し、分別を徹底した。
　（コンテナ設置及びダンプ直搬出は原則認めない）
　実施品目・コンクリート破片、アスファルトコンクリート破片、廃プラスチック類、金属くず、紙くず、木くず、
　　　　　　　ガラス陶磁器くず、石膏ボード、可燃物、安定型混合廃棄物、石綿含有建材</v>
      </c>
      <c r="G96" s="1045"/>
      <c r="H96" s="1045"/>
      <c r="I96" s="1045"/>
      <c r="J96" s="1045"/>
      <c r="K96" s="1045"/>
      <c r="L96" s="1045"/>
      <c r="M96" s="1045"/>
      <c r="N96" s="1045"/>
      <c r="O96" s="1045"/>
      <c r="P96" s="1045"/>
      <c r="Q96" s="1045"/>
      <c r="R96" s="1045"/>
      <c r="S96" s="1045"/>
      <c r="T96" s="1045"/>
      <c r="U96" s="1046"/>
      <c r="V96" s="321"/>
    </row>
    <row r="97" spans="3:25" ht="13.9" customHeight="1" x14ac:dyDescent="0.15">
      <c r="C97" s="251"/>
      <c r="D97" s="1039"/>
      <c r="E97" s="1036"/>
      <c r="F97" s="1044"/>
      <c r="G97" s="1045"/>
      <c r="H97" s="1045"/>
      <c r="I97" s="1045"/>
      <c r="J97" s="1045"/>
      <c r="K97" s="1045"/>
      <c r="L97" s="1045"/>
      <c r="M97" s="1045"/>
      <c r="N97" s="1045"/>
      <c r="O97" s="1045"/>
      <c r="P97" s="1045"/>
      <c r="Q97" s="1045"/>
      <c r="R97" s="1045"/>
      <c r="S97" s="1045"/>
      <c r="T97" s="1045"/>
      <c r="U97" s="1046"/>
      <c r="V97" s="321"/>
    </row>
    <row r="98" spans="3:25" ht="13.9" customHeight="1" x14ac:dyDescent="0.15">
      <c r="C98" s="251"/>
      <c r="D98" s="1039"/>
      <c r="E98" s="1036"/>
      <c r="F98" s="1044"/>
      <c r="G98" s="1045"/>
      <c r="H98" s="1045"/>
      <c r="I98" s="1045"/>
      <c r="J98" s="1045"/>
      <c r="K98" s="1045"/>
      <c r="L98" s="1045"/>
      <c r="M98" s="1045"/>
      <c r="N98" s="1045"/>
      <c r="O98" s="1045"/>
      <c r="P98" s="1045"/>
      <c r="Q98" s="1045"/>
      <c r="R98" s="1045"/>
      <c r="S98" s="1045"/>
      <c r="T98" s="1045"/>
      <c r="U98" s="1046"/>
      <c r="V98" s="321"/>
    </row>
    <row r="99" spans="3:25" ht="13.9" customHeight="1" x14ac:dyDescent="0.15">
      <c r="C99" s="251"/>
      <c r="D99" s="1039"/>
      <c r="E99" s="1036"/>
      <c r="F99" s="1044"/>
      <c r="G99" s="1045"/>
      <c r="H99" s="1045"/>
      <c r="I99" s="1045"/>
      <c r="J99" s="1045"/>
      <c r="K99" s="1045"/>
      <c r="L99" s="1045"/>
      <c r="M99" s="1045"/>
      <c r="N99" s="1045"/>
      <c r="O99" s="1045"/>
      <c r="P99" s="1045"/>
      <c r="Q99" s="1045"/>
      <c r="R99" s="1045"/>
      <c r="S99" s="1045"/>
      <c r="T99" s="1045"/>
      <c r="U99" s="1046"/>
      <c r="V99" s="321"/>
    </row>
    <row r="100" spans="3:25" ht="13.9" customHeight="1" x14ac:dyDescent="0.15">
      <c r="C100" s="251"/>
      <c r="D100" s="1040"/>
      <c r="E100" s="1037"/>
      <c r="F100" s="1047"/>
      <c r="G100" s="1048"/>
      <c r="H100" s="1048"/>
      <c r="I100" s="1048"/>
      <c r="J100" s="1048"/>
      <c r="K100" s="1048"/>
      <c r="L100" s="1048"/>
      <c r="M100" s="1048"/>
      <c r="N100" s="1048"/>
      <c r="O100" s="1048"/>
      <c r="P100" s="1048"/>
      <c r="Q100" s="1048"/>
      <c r="R100" s="1048"/>
      <c r="S100" s="1048"/>
      <c r="T100" s="1048"/>
      <c r="U100" s="1049"/>
      <c r="V100" s="321"/>
    </row>
    <row r="101" spans="3:25" ht="15" customHeight="1" x14ac:dyDescent="0.15">
      <c r="C101" s="318"/>
      <c r="D101" s="1038" t="s">
        <v>19</v>
      </c>
      <c r="E101" s="1035"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39"/>
      <c r="E102" s="1036"/>
      <c r="F102" s="1091" t="str">
        <f>IF(COUNTA(表紙!F126)=1,+表紙!F126,"")</f>
        <v>前年度の取り組みを引き続き実施する。</v>
      </c>
      <c r="G102" s="1092"/>
      <c r="H102" s="1092"/>
      <c r="I102" s="1092"/>
      <c r="J102" s="1092"/>
      <c r="K102" s="1092"/>
      <c r="L102" s="1092"/>
      <c r="M102" s="1092"/>
      <c r="N102" s="1092"/>
      <c r="O102" s="1092"/>
      <c r="P102" s="1092"/>
      <c r="Q102" s="1092"/>
      <c r="R102" s="1092"/>
      <c r="S102" s="1092"/>
      <c r="T102" s="1092"/>
      <c r="U102" s="1093"/>
      <c r="V102" s="321"/>
    </row>
    <row r="103" spans="3:25" ht="13.9" customHeight="1" x14ac:dyDescent="0.15">
      <c r="C103" s="251"/>
      <c r="D103" s="1039"/>
      <c r="E103" s="1036"/>
      <c r="F103" s="1091"/>
      <c r="G103" s="1092"/>
      <c r="H103" s="1092"/>
      <c r="I103" s="1092"/>
      <c r="J103" s="1092"/>
      <c r="K103" s="1092"/>
      <c r="L103" s="1092"/>
      <c r="M103" s="1092"/>
      <c r="N103" s="1092"/>
      <c r="O103" s="1092"/>
      <c r="P103" s="1092"/>
      <c r="Q103" s="1092"/>
      <c r="R103" s="1092"/>
      <c r="S103" s="1092"/>
      <c r="T103" s="1092"/>
      <c r="U103" s="1093"/>
      <c r="V103" s="321"/>
    </row>
    <row r="104" spans="3:25" ht="13.9" customHeight="1" x14ac:dyDescent="0.15">
      <c r="C104" s="318"/>
      <c r="D104" s="1039"/>
      <c r="E104" s="1036"/>
      <c r="F104" s="1091"/>
      <c r="G104" s="1092"/>
      <c r="H104" s="1092"/>
      <c r="I104" s="1092"/>
      <c r="J104" s="1092"/>
      <c r="K104" s="1092"/>
      <c r="L104" s="1092"/>
      <c r="M104" s="1092"/>
      <c r="N104" s="1092"/>
      <c r="O104" s="1092"/>
      <c r="P104" s="1092"/>
      <c r="Q104" s="1092"/>
      <c r="R104" s="1092"/>
      <c r="S104" s="1092"/>
      <c r="T104" s="1092"/>
      <c r="U104" s="1093"/>
      <c r="V104" s="321"/>
    </row>
    <row r="105" spans="3:25" ht="13.9" customHeight="1" x14ac:dyDescent="0.15">
      <c r="C105" s="318"/>
      <c r="D105" s="1039"/>
      <c r="E105" s="1036"/>
      <c r="F105" s="1091"/>
      <c r="G105" s="1092"/>
      <c r="H105" s="1092"/>
      <c r="I105" s="1092"/>
      <c r="J105" s="1092"/>
      <c r="K105" s="1092"/>
      <c r="L105" s="1092"/>
      <c r="M105" s="1092"/>
      <c r="N105" s="1092"/>
      <c r="O105" s="1092"/>
      <c r="P105" s="1092"/>
      <c r="Q105" s="1092"/>
      <c r="R105" s="1092"/>
      <c r="S105" s="1092"/>
      <c r="T105" s="1092"/>
      <c r="U105" s="1093"/>
      <c r="V105" s="321"/>
    </row>
    <row r="106" spans="3:25" ht="13.9" customHeight="1" x14ac:dyDescent="0.15">
      <c r="C106" s="322"/>
      <c r="D106" s="1040"/>
      <c r="E106" s="1037"/>
      <c r="F106" s="1094"/>
      <c r="G106" s="1095"/>
      <c r="H106" s="1095"/>
      <c r="I106" s="1095"/>
      <c r="J106" s="1095"/>
      <c r="K106" s="1095"/>
      <c r="L106" s="1095"/>
      <c r="M106" s="1095"/>
      <c r="N106" s="1095"/>
      <c r="O106" s="1095"/>
      <c r="P106" s="1095"/>
      <c r="Q106" s="1095"/>
      <c r="R106" s="1095"/>
      <c r="S106" s="1095"/>
      <c r="T106" s="1095"/>
      <c r="U106" s="1096"/>
      <c r="V106" s="321"/>
    </row>
    <row r="107" spans="3:25" ht="13.9" customHeight="1" x14ac:dyDescent="0.15">
      <c r="C107" s="1052" t="s">
        <v>426</v>
      </c>
      <c r="D107" s="1052"/>
      <c r="E107" s="1052"/>
      <c r="F107" s="1052"/>
      <c r="G107" s="1052"/>
      <c r="H107" s="1052"/>
      <c r="I107" s="1052"/>
      <c r="J107" s="1052"/>
      <c r="K107" s="1052"/>
      <c r="L107" s="1052"/>
      <c r="M107" s="1052"/>
      <c r="N107" s="1052"/>
      <c r="O107" s="1052"/>
      <c r="P107" s="1052"/>
      <c r="Q107" s="1052"/>
      <c r="R107" s="1052"/>
      <c r="S107" s="1052"/>
      <c r="T107" s="1052"/>
      <c r="U107" s="1052"/>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38" t="s">
        <v>17</v>
      </c>
      <c r="E109" s="1088"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39"/>
      <c r="E110" s="1089"/>
      <c r="F110" s="787" t="s">
        <v>260</v>
      </c>
      <c r="G110" s="788"/>
      <c r="H110" s="788"/>
      <c r="I110" s="788"/>
      <c r="J110" s="788"/>
      <c r="K110" s="1067" t="str">
        <f>+表紙!K134</f>
        <v>0</v>
      </c>
      <c r="L110" s="1067"/>
      <c r="M110" s="1067"/>
      <c r="N110" s="1067"/>
      <c r="O110" s="1067"/>
      <c r="P110" s="466" t="s">
        <v>13</v>
      </c>
      <c r="Q110" s="1086" t="s">
        <v>360</v>
      </c>
      <c r="R110" s="1086"/>
      <c r="S110" s="1086"/>
      <c r="T110" s="1086"/>
      <c r="U110" s="1087"/>
      <c r="V110" s="470"/>
      <c r="W110" s="470"/>
      <c r="X110" s="321"/>
      <c r="Y110" s="341"/>
    </row>
    <row r="111" spans="3:25" ht="13.9" customHeight="1" x14ac:dyDescent="0.15">
      <c r="C111" s="325"/>
      <c r="D111" s="1039"/>
      <c r="E111" s="1089"/>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39"/>
      <c r="E112" s="1089"/>
      <c r="F112" s="1044" t="str">
        <f>IF(COUNTA(表紙!F136)=1,+表紙!F136,"")</f>
        <v>該当無し</v>
      </c>
      <c r="G112" s="1045"/>
      <c r="H112" s="1045"/>
      <c r="I112" s="1045"/>
      <c r="J112" s="1045"/>
      <c r="K112" s="1045"/>
      <c r="L112" s="1045"/>
      <c r="M112" s="1045"/>
      <c r="N112" s="1045"/>
      <c r="O112" s="1045"/>
      <c r="P112" s="1045"/>
      <c r="Q112" s="1045"/>
      <c r="R112" s="1045"/>
      <c r="S112" s="1045"/>
      <c r="T112" s="1045"/>
      <c r="U112" s="1046"/>
      <c r="V112" s="308"/>
      <c r="W112" s="341"/>
      <c r="X112" s="341"/>
      <c r="Y112" s="341"/>
    </row>
    <row r="113" spans="3:25" ht="13.9" customHeight="1" x14ac:dyDescent="0.15">
      <c r="C113" s="325"/>
      <c r="D113" s="1039"/>
      <c r="E113" s="1089"/>
      <c r="F113" s="1044"/>
      <c r="G113" s="1045"/>
      <c r="H113" s="1045"/>
      <c r="I113" s="1045"/>
      <c r="J113" s="1045"/>
      <c r="K113" s="1045"/>
      <c r="L113" s="1045"/>
      <c r="M113" s="1045"/>
      <c r="N113" s="1045"/>
      <c r="O113" s="1045"/>
      <c r="P113" s="1045"/>
      <c r="Q113" s="1045"/>
      <c r="R113" s="1045"/>
      <c r="S113" s="1045"/>
      <c r="T113" s="1045"/>
      <c r="U113" s="1046"/>
      <c r="V113" s="308"/>
      <c r="W113" s="341"/>
      <c r="X113" s="341"/>
      <c r="Y113" s="341"/>
    </row>
    <row r="114" spans="3:25" ht="13.9" customHeight="1" x14ac:dyDescent="0.15">
      <c r="C114" s="325"/>
      <c r="D114" s="1039"/>
      <c r="E114" s="1089"/>
      <c r="F114" s="1044"/>
      <c r="G114" s="1045"/>
      <c r="H114" s="1045"/>
      <c r="I114" s="1045"/>
      <c r="J114" s="1045"/>
      <c r="K114" s="1045"/>
      <c r="L114" s="1045"/>
      <c r="M114" s="1045"/>
      <c r="N114" s="1045"/>
      <c r="O114" s="1045"/>
      <c r="P114" s="1045"/>
      <c r="Q114" s="1045"/>
      <c r="R114" s="1045"/>
      <c r="S114" s="1045"/>
      <c r="T114" s="1045"/>
      <c r="U114" s="1046"/>
      <c r="V114" s="308"/>
      <c r="W114" s="341"/>
      <c r="X114" s="341"/>
      <c r="Y114" s="341"/>
    </row>
    <row r="115" spans="3:25" ht="13.9" customHeight="1" x14ac:dyDescent="0.15">
      <c r="C115" s="325"/>
      <c r="D115" s="1039"/>
      <c r="E115" s="1089"/>
      <c r="F115" s="1044"/>
      <c r="G115" s="1045"/>
      <c r="H115" s="1045"/>
      <c r="I115" s="1045"/>
      <c r="J115" s="1045"/>
      <c r="K115" s="1045"/>
      <c r="L115" s="1045"/>
      <c r="M115" s="1045"/>
      <c r="N115" s="1045"/>
      <c r="O115" s="1045"/>
      <c r="P115" s="1045"/>
      <c r="Q115" s="1045"/>
      <c r="R115" s="1045"/>
      <c r="S115" s="1045"/>
      <c r="T115" s="1045"/>
      <c r="U115" s="1046"/>
      <c r="V115" s="308"/>
      <c r="W115" s="341"/>
      <c r="X115" s="341"/>
      <c r="Y115" s="341"/>
    </row>
    <row r="116" spans="3:25" ht="13.9" customHeight="1" x14ac:dyDescent="0.15">
      <c r="C116" s="325"/>
      <c r="D116" s="1039"/>
      <c r="E116" s="1089"/>
      <c r="F116" s="1044"/>
      <c r="G116" s="1045"/>
      <c r="H116" s="1045"/>
      <c r="I116" s="1045"/>
      <c r="J116" s="1045"/>
      <c r="K116" s="1045"/>
      <c r="L116" s="1045"/>
      <c r="M116" s="1045"/>
      <c r="N116" s="1045"/>
      <c r="O116" s="1045"/>
      <c r="P116" s="1045"/>
      <c r="Q116" s="1045"/>
      <c r="R116" s="1045"/>
      <c r="S116" s="1045"/>
      <c r="T116" s="1045"/>
      <c r="U116" s="1046"/>
      <c r="V116" s="308"/>
      <c r="W116" s="341"/>
      <c r="X116" s="341"/>
      <c r="Y116" s="341"/>
    </row>
    <row r="117" spans="3:25" ht="13.9" customHeight="1" x14ac:dyDescent="0.15">
      <c r="C117" s="325"/>
      <c r="D117" s="1039"/>
      <c r="E117" s="1089"/>
      <c r="F117" s="1044"/>
      <c r="G117" s="1045"/>
      <c r="H117" s="1045"/>
      <c r="I117" s="1045"/>
      <c r="J117" s="1045"/>
      <c r="K117" s="1045"/>
      <c r="L117" s="1045"/>
      <c r="M117" s="1045"/>
      <c r="N117" s="1045"/>
      <c r="O117" s="1045"/>
      <c r="P117" s="1045"/>
      <c r="Q117" s="1045"/>
      <c r="R117" s="1045"/>
      <c r="S117" s="1045"/>
      <c r="T117" s="1045"/>
      <c r="U117" s="1046"/>
      <c r="V117" s="308"/>
      <c r="W117" s="341"/>
      <c r="X117" s="341"/>
      <c r="Y117" s="341"/>
    </row>
    <row r="118" spans="3:25" ht="13.9" customHeight="1" x14ac:dyDescent="0.15">
      <c r="C118" s="325"/>
      <c r="D118" s="1039"/>
      <c r="E118" s="1089"/>
      <c r="F118" s="1044"/>
      <c r="G118" s="1045"/>
      <c r="H118" s="1045"/>
      <c r="I118" s="1045"/>
      <c r="J118" s="1045"/>
      <c r="K118" s="1045"/>
      <c r="L118" s="1045"/>
      <c r="M118" s="1045"/>
      <c r="N118" s="1045"/>
      <c r="O118" s="1045"/>
      <c r="P118" s="1045"/>
      <c r="Q118" s="1045"/>
      <c r="R118" s="1045"/>
      <c r="S118" s="1045"/>
      <c r="T118" s="1045"/>
      <c r="U118" s="1046"/>
      <c r="V118" s="308"/>
      <c r="W118" s="341"/>
      <c r="X118" s="341"/>
      <c r="Y118" s="341"/>
    </row>
    <row r="119" spans="3:25" ht="13.9" customHeight="1" x14ac:dyDescent="0.15">
      <c r="C119" s="325"/>
      <c r="D119" s="1040"/>
      <c r="E119" s="1090"/>
      <c r="F119" s="1047"/>
      <c r="G119" s="1048"/>
      <c r="H119" s="1048"/>
      <c r="I119" s="1048"/>
      <c r="J119" s="1048"/>
      <c r="K119" s="1048"/>
      <c r="L119" s="1048"/>
      <c r="M119" s="1048"/>
      <c r="N119" s="1048"/>
      <c r="O119" s="1048"/>
      <c r="P119" s="1048"/>
      <c r="Q119" s="1048"/>
      <c r="R119" s="1048"/>
      <c r="S119" s="1048"/>
      <c r="T119" s="1048"/>
      <c r="U119" s="1049"/>
      <c r="V119" s="308"/>
      <c r="W119" s="341"/>
      <c r="X119" s="341"/>
      <c r="Y119" s="341"/>
    </row>
    <row r="120" spans="3:25" ht="15" customHeight="1" x14ac:dyDescent="0.15">
      <c r="C120" s="325"/>
      <c r="D120" s="1038" t="s">
        <v>19</v>
      </c>
      <c r="E120" s="1035"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39"/>
      <c r="E121" s="1036"/>
      <c r="F121" s="787" t="s">
        <v>261</v>
      </c>
      <c r="G121" s="788"/>
      <c r="H121" s="788"/>
      <c r="I121" s="788"/>
      <c r="J121" s="788"/>
      <c r="K121" s="1067">
        <f>+表紙!K145</f>
        <v>0</v>
      </c>
      <c r="L121" s="1067"/>
      <c r="M121" s="1067"/>
      <c r="N121" s="1067"/>
      <c r="O121" s="1067"/>
      <c r="P121" s="300" t="s">
        <v>13</v>
      </c>
      <c r="Q121" s="1086" t="s">
        <v>293</v>
      </c>
      <c r="R121" s="1086"/>
      <c r="S121" s="1086"/>
      <c r="T121" s="1086"/>
      <c r="U121" s="1087"/>
      <c r="V121" s="470"/>
      <c r="W121" s="470"/>
      <c r="X121" s="321"/>
      <c r="Y121" s="341"/>
    </row>
    <row r="122" spans="3:25" ht="13.9" customHeight="1" x14ac:dyDescent="0.15">
      <c r="C122" s="325"/>
      <c r="D122" s="1039"/>
      <c r="E122" s="1036"/>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39"/>
      <c r="E123" s="1036"/>
      <c r="F123" s="1044" t="str">
        <f>IF(COUNTA(表紙!F147)=1,+表紙!F147,"")</f>
        <v>該当無し</v>
      </c>
      <c r="G123" s="1045"/>
      <c r="H123" s="1045"/>
      <c r="I123" s="1045"/>
      <c r="J123" s="1045"/>
      <c r="K123" s="1045"/>
      <c r="L123" s="1045"/>
      <c r="M123" s="1045"/>
      <c r="N123" s="1045"/>
      <c r="O123" s="1045"/>
      <c r="P123" s="1045"/>
      <c r="Q123" s="1045"/>
      <c r="R123" s="1045"/>
      <c r="S123" s="1045"/>
      <c r="T123" s="1045"/>
      <c r="U123" s="1046"/>
      <c r="V123" s="308"/>
      <c r="W123" s="341"/>
      <c r="X123" s="341"/>
      <c r="Y123" s="341"/>
    </row>
    <row r="124" spans="3:25" ht="13.9" customHeight="1" x14ac:dyDescent="0.15">
      <c r="C124" s="325"/>
      <c r="D124" s="1039"/>
      <c r="E124" s="1036"/>
      <c r="F124" s="1044"/>
      <c r="G124" s="1045"/>
      <c r="H124" s="1045"/>
      <c r="I124" s="1045"/>
      <c r="J124" s="1045"/>
      <c r="K124" s="1045"/>
      <c r="L124" s="1045"/>
      <c r="M124" s="1045"/>
      <c r="N124" s="1045"/>
      <c r="O124" s="1045"/>
      <c r="P124" s="1045"/>
      <c r="Q124" s="1045"/>
      <c r="R124" s="1045"/>
      <c r="S124" s="1045"/>
      <c r="T124" s="1045"/>
      <c r="U124" s="1046"/>
      <c r="V124" s="308"/>
      <c r="W124" s="341"/>
      <c r="X124" s="341"/>
      <c r="Y124" s="341"/>
    </row>
    <row r="125" spans="3:25" ht="13.9" customHeight="1" x14ac:dyDescent="0.15">
      <c r="C125" s="325"/>
      <c r="D125" s="1039"/>
      <c r="E125" s="1036"/>
      <c r="F125" s="1044"/>
      <c r="G125" s="1045"/>
      <c r="H125" s="1045"/>
      <c r="I125" s="1045"/>
      <c r="J125" s="1045"/>
      <c r="K125" s="1045"/>
      <c r="L125" s="1045"/>
      <c r="M125" s="1045"/>
      <c r="N125" s="1045"/>
      <c r="O125" s="1045"/>
      <c r="P125" s="1045"/>
      <c r="Q125" s="1045"/>
      <c r="R125" s="1045"/>
      <c r="S125" s="1045"/>
      <c r="T125" s="1045"/>
      <c r="U125" s="1046"/>
      <c r="V125" s="308"/>
      <c r="W125" s="341"/>
      <c r="X125" s="341"/>
      <c r="Y125" s="341"/>
    </row>
    <row r="126" spans="3:25" ht="13.9" customHeight="1" x14ac:dyDescent="0.15">
      <c r="C126" s="325"/>
      <c r="D126" s="1039"/>
      <c r="E126" s="1036"/>
      <c r="F126" s="1044"/>
      <c r="G126" s="1045"/>
      <c r="H126" s="1045"/>
      <c r="I126" s="1045"/>
      <c r="J126" s="1045"/>
      <c r="K126" s="1045"/>
      <c r="L126" s="1045"/>
      <c r="M126" s="1045"/>
      <c r="N126" s="1045"/>
      <c r="O126" s="1045"/>
      <c r="P126" s="1045"/>
      <c r="Q126" s="1045"/>
      <c r="R126" s="1045"/>
      <c r="S126" s="1045"/>
      <c r="T126" s="1045"/>
      <c r="U126" s="1046"/>
      <c r="V126" s="308"/>
      <c r="W126" s="341"/>
      <c r="X126" s="341"/>
      <c r="Y126" s="341"/>
    </row>
    <row r="127" spans="3:25" ht="13.9" customHeight="1" x14ac:dyDescent="0.15">
      <c r="C127" s="325"/>
      <c r="D127" s="1039"/>
      <c r="E127" s="1036"/>
      <c r="F127" s="1044"/>
      <c r="G127" s="1045"/>
      <c r="H127" s="1045"/>
      <c r="I127" s="1045"/>
      <c r="J127" s="1045"/>
      <c r="K127" s="1045"/>
      <c r="L127" s="1045"/>
      <c r="M127" s="1045"/>
      <c r="N127" s="1045"/>
      <c r="O127" s="1045"/>
      <c r="P127" s="1045"/>
      <c r="Q127" s="1045"/>
      <c r="R127" s="1045"/>
      <c r="S127" s="1045"/>
      <c r="T127" s="1045"/>
      <c r="U127" s="1046"/>
      <c r="V127" s="308"/>
      <c r="W127" s="341"/>
      <c r="X127" s="341"/>
      <c r="Y127" s="341"/>
    </row>
    <row r="128" spans="3:25" ht="13.9" customHeight="1" x14ac:dyDescent="0.15">
      <c r="C128" s="325"/>
      <c r="D128" s="1039"/>
      <c r="E128" s="1036"/>
      <c r="F128" s="1044"/>
      <c r="G128" s="1045"/>
      <c r="H128" s="1045"/>
      <c r="I128" s="1045"/>
      <c r="J128" s="1045"/>
      <c r="K128" s="1045"/>
      <c r="L128" s="1045"/>
      <c r="M128" s="1045"/>
      <c r="N128" s="1045"/>
      <c r="O128" s="1045"/>
      <c r="P128" s="1045"/>
      <c r="Q128" s="1045"/>
      <c r="R128" s="1045"/>
      <c r="S128" s="1045"/>
      <c r="T128" s="1045"/>
      <c r="U128" s="1046"/>
      <c r="V128" s="308"/>
      <c r="W128" s="341"/>
      <c r="X128" s="341"/>
      <c r="Y128" s="341"/>
    </row>
    <row r="129" spans="3:25" ht="13.9" customHeight="1" x14ac:dyDescent="0.15">
      <c r="C129" s="325"/>
      <c r="D129" s="1039"/>
      <c r="E129" s="1036"/>
      <c r="F129" s="1044"/>
      <c r="G129" s="1045"/>
      <c r="H129" s="1045"/>
      <c r="I129" s="1045"/>
      <c r="J129" s="1045"/>
      <c r="K129" s="1045"/>
      <c r="L129" s="1045"/>
      <c r="M129" s="1045"/>
      <c r="N129" s="1045"/>
      <c r="O129" s="1045"/>
      <c r="P129" s="1045"/>
      <c r="Q129" s="1045"/>
      <c r="R129" s="1045"/>
      <c r="S129" s="1045"/>
      <c r="T129" s="1045"/>
      <c r="U129" s="1046"/>
      <c r="V129" s="308"/>
      <c r="W129" s="341"/>
      <c r="X129" s="341"/>
      <c r="Y129" s="341"/>
    </row>
    <row r="130" spans="3:25" ht="13.9" customHeight="1" x14ac:dyDescent="0.15">
      <c r="C130" s="326"/>
      <c r="D130" s="1040"/>
      <c r="E130" s="1037"/>
      <c r="F130" s="1047"/>
      <c r="G130" s="1048"/>
      <c r="H130" s="1048"/>
      <c r="I130" s="1048"/>
      <c r="J130" s="1048"/>
      <c r="K130" s="1048"/>
      <c r="L130" s="1048"/>
      <c r="M130" s="1048"/>
      <c r="N130" s="1048"/>
      <c r="O130" s="1048"/>
      <c r="P130" s="1048"/>
      <c r="Q130" s="1048"/>
      <c r="R130" s="1048"/>
      <c r="S130" s="1048"/>
      <c r="T130" s="1048"/>
      <c r="U130" s="1049"/>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38" t="s">
        <v>17</v>
      </c>
      <c r="E132" s="1035"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39"/>
      <c r="E133" s="1036"/>
      <c r="F133" s="787" t="s">
        <v>258</v>
      </c>
      <c r="G133" s="788"/>
      <c r="H133" s="788"/>
      <c r="I133" s="788"/>
      <c r="J133" s="788"/>
      <c r="K133" s="1067" t="str">
        <f>+表紙!K157</f>
        <v>0</v>
      </c>
      <c r="L133" s="1067"/>
      <c r="M133" s="1067"/>
      <c r="N133" s="1067"/>
      <c r="O133" s="1067"/>
      <c r="P133" s="466" t="s">
        <v>13</v>
      </c>
      <c r="Q133" s="1086" t="s">
        <v>257</v>
      </c>
      <c r="R133" s="1086"/>
      <c r="S133" s="1086"/>
      <c r="T133" s="1086"/>
      <c r="U133" s="1087"/>
      <c r="V133" s="470"/>
      <c r="W133" s="470"/>
      <c r="X133" s="321"/>
      <c r="Y133" s="341"/>
    </row>
    <row r="134" spans="3:25" ht="37.9" customHeight="1" x14ac:dyDescent="0.15">
      <c r="C134" s="325"/>
      <c r="D134" s="1039"/>
      <c r="E134" s="1036"/>
      <c r="F134" s="787" t="s">
        <v>259</v>
      </c>
      <c r="G134" s="788"/>
      <c r="H134" s="788"/>
      <c r="I134" s="788"/>
      <c r="J134" s="788"/>
      <c r="K134" s="1067" t="str">
        <f>+表紙!K158</f>
        <v>0</v>
      </c>
      <c r="L134" s="1067"/>
      <c r="M134" s="1067"/>
      <c r="N134" s="1067"/>
      <c r="O134" s="1067"/>
      <c r="P134" s="466" t="s">
        <v>13</v>
      </c>
      <c r="Q134" s="1086" t="s">
        <v>256</v>
      </c>
      <c r="R134" s="1086"/>
      <c r="S134" s="1086"/>
      <c r="T134" s="1086"/>
      <c r="U134" s="1087"/>
      <c r="V134" s="470"/>
      <c r="W134" s="470"/>
      <c r="X134" s="321"/>
      <c r="Y134" s="341"/>
    </row>
    <row r="135" spans="3:25" ht="13.9" customHeight="1" x14ac:dyDescent="0.15">
      <c r="C135" s="325"/>
      <c r="D135" s="1039"/>
      <c r="E135" s="1036"/>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39"/>
      <c r="E136" s="1036"/>
      <c r="F136" s="1044" t="str">
        <f>IF(COUNTA(表紙!F160)=1,+表紙!F160,"")</f>
        <v>該当無し</v>
      </c>
      <c r="G136" s="1045"/>
      <c r="H136" s="1045"/>
      <c r="I136" s="1045"/>
      <c r="J136" s="1045"/>
      <c r="K136" s="1045"/>
      <c r="L136" s="1045"/>
      <c r="M136" s="1045"/>
      <c r="N136" s="1045"/>
      <c r="O136" s="1045"/>
      <c r="P136" s="1045"/>
      <c r="Q136" s="1045"/>
      <c r="R136" s="1045"/>
      <c r="S136" s="1045"/>
      <c r="T136" s="1045"/>
      <c r="U136" s="1046"/>
      <c r="V136" s="308"/>
      <c r="W136" s="341"/>
      <c r="X136" s="341"/>
      <c r="Y136" s="341"/>
    </row>
    <row r="137" spans="3:25" ht="13.9" customHeight="1" x14ac:dyDescent="0.15">
      <c r="C137" s="325"/>
      <c r="D137" s="1039"/>
      <c r="E137" s="1036"/>
      <c r="F137" s="1044"/>
      <c r="G137" s="1045"/>
      <c r="H137" s="1045"/>
      <c r="I137" s="1045"/>
      <c r="J137" s="1045"/>
      <c r="K137" s="1045"/>
      <c r="L137" s="1045"/>
      <c r="M137" s="1045"/>
      <c r="N137" s="1045"/>
      <c r="O137" s="1045"/>
      <c r="P137" s="1045"/>
      <c r="Q137" s="1045"/>
      <c r="R137" s="1045"/>
      <c r="S137" s="1045"/>
      <c r="T137" s="1045"/>
      <c r="U137" s="1046"/>
      <c r="V137" s="308"/>
      <c r="W137" s="341"/>
      <c r="X137" s="341"/>
      <c r="Y137" s="341"/>
    </row>
    <row r="138" spans="3:25" ht="13.9" customHeight="1" x14ac:dyDescent="0.15">
      <c r="C138" s="325"/>
      <c r="D138" s="1039"/>
      <c r="E138" s="1036"/>
      <c r="F138" s="1044"/>
      <c r="G138" s="1045"/>
      <c r="H138" s="1045"/>
      <c r="I138" s="1045"/>
      <c r="J138" s="1045"/>
      <c r="K138" s="1045"/>
      <c r="L138" s="1045"/>
      <c r="M138" s="1045"/>
      <c r="N138" s="1045"/>
      <c r="O138" s="1045"/>
      <c r="P138" s="1045"/>
      <c r="Q138" s="1045"/>
      <c r="R138" s="1045"/>
      <c r="S138" s="1045"/>
      <c r="T138" s="1045"/>
      <c r="U138" s="1046"/>
      <c r="V138" s="308"/>
      <c r="W138" s="341"/>
      <c r="X138" s="341"/>
      <c r="Y138" s="341"/>
    </row>
    <row r="139" spans="3:25" ht="13.9" customHeight="1" x14ac:dyDescent="0.15">
      <c r="C139" s="325"/>
      <c r="D139" s="1039"/>
      <c r="E139" s="1036"/>
      <c r="F139" s="1044"/>
      <c r="G139" s="1045"/>
      <c r="H139" s="1045"/>
      <c r="I139" s="1045"/>
      <c r="J139" s="1045"/>
      <c r="K139" s="1045"/>
      <c r="L139" s="1045"/>
      <c r="M139" s="1045"/>
      <c r="N139" s="1045"/>
      <c r="O139" s="1045"/>
      <c r="P139" s="1045"/>
      <c r="Q139" s="1045"/>
      <c r="R139" s="1045"/>
      <c r="S139" s="1045"/>
      <c r="T139" s="1045"/>
      <c r="U139" s="1046"/>
      <c r="V139" s="308"/>
      <c r="W139" s="341"/>
      <c r="X139" s="341"/>
      <c r="Y139" s="341"/>
    </row>
    <row r="140" spans="3:25" ht="13.9" customHeight="1" x14ac:dyDescent="0.15">
      <c r="C140" s="325"/>
      <c r="D140" s="1039"/>
      <c r="E140" s="1036"/>
      <c r="F140" s="1044"/>
      <c r="G140" s="1045"/>
      <c r="H140" s="1045"/>
      <c r="I140" s="1045"/>
      <c r="J140" s="1045"/>
      <c r="K140" s="1045"/>
      <c r="L140" s="1045"/>
      <c r="M140" s="1045"/>
      <c r="N140" s="1045"/>
      <c r="O140" s="1045"/>
      <c r="P140" s="1045"/>
      <c r="Q140" s="1045"/>
      <c r="R140" s="1045"/>
      <c r="S140" s="1045"/>
      <c r="T140" s="1045"/>
      <c r="U140" s="1046"/>
      <c r="V140" s="308"/>
      <c r="W140" s="341"/>
      <c r="X140" s="341"/>
      <c r="Y140" s="341"/>
    </row>
    <row r="141" spans="3:25" ht="13.9" customHeight="1" x14ac:dyDescent="0.15">
      <c r="C141" s="325"/>
      <c r="D141" s="1039"/>
      <c r="E141" s="1036"/>
      <c r="F141" s="1044"/>
      <c r="G141" s="1045"/>
      <c r="H141" s="1045"/>
      <c r="I141" s="1045"/>
      <c r="J141" s="1045"/>
      <c r="K141" s="1045"/>
      <c r="L141" s="1045"/>
      <c r="M141" s="1045"/>
      <c r="N141" s="1045"/>
      <c r="O141" s="1045"/>
      <c r="P141" s="1045"/>
      <c r="Q141" s="1045"/>
      <c r="R141" s="1045"/>
      <c r="S141" s="1045"/>
      <c r="T141" s="1045"/>
      <c r="U141" s="1046"/>
      <c r="V141" s="308"/>
      <c r="W141" s="341"/>
      <c r="X141" s="341"/>
      <c r="Y141" s="341"/>
    </row>
    <row r="142" spans="3:25" ht="13.9" customHeight="1" x14ac:dyDescent="0.15">
      <c r="C142" s="325"/>
      <c r="D142" s="1039"/>
      <c r="E142" s="1036"/>
      <c r="F142" s="1044"/>
      <c r="G142" s="1045"/>
      <c r="H142" s="1045"/>
      <c r="I142" s="1045"/>
      <c r="J142" s="1045"/>
      <c r="K142" s="1045"/>
      <c r="L142" s="1045"/>
      <c r="M142" s="1045"/>
      <c r="N142" s="1045"/>
      <c r="O142" s="1045"/>
      <c r="P142" s="1045"/>
      <c r="Q142" s="1045"/>
      <c r="R142" s="1045"/>
      <c r="S142" s="1045"/>
      <c r="T142" s="1045"/>
      <c r="U142" s="1046"/>
      <c r="V142" s="308"/>
      <c r="W142" s="341"/>
      <c r="X142" s="341"/>
      <c r="Y142" s="341"/>
    </row>
    <row r="143" spans="3:25" ht="13.9" customHeight="1" x14ac:dyDescent="0.15">
      <c r="C143" s="325"/>
      <c r="D143" s="1040"/>
      <c r="E143" s="1037"/>
      <c r="F143" s="1047"/>
      <c r="G143" s="1048"/>
      <c r="H143" s="1048"/>
      <c r="I143" s="1048"/>
      <c r="J143" s="1048"/>
      <c r="K143" s="1048"/>
      <c r="L143" s="1048"/>
      <c r="M143" s="1048"/>
      <c r="N143" s="1048"/>
      <c r="O143" s="1048"/>
      <c r="P143" s="1048"/>
      <c r="Q143" s="1048"/>
      <c r="R143" s="1048"/>
      <c r="S143" s="1048"/>
      <c r="T143" s="1048"/>
      <c r="U143" s="1049"/>
      <c r="V143" s="308"/>
      <c r="W143" s="341"/>
      <c r="X143" s="341"/>
      <c r="Y143" s="341"/>
    </row>
    <row r="144" spans="3:25" ht="13.9" customHeight="1" x14ac:dyDescent="0.15">
      <c r="C144" s="325"/>
      <c r="D144" s="1038" t="s">
        <v>19</v>
      </c>
      <c r="E144" s="1035"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39"/>
      <c r="E145" s="1036"/>
      <c r="F145" s="787" t="s">
        <v>262</v>
      </c>
      <c r="G145" s="788"/>
      <c r="H145" s="788"/>
      <c r="I145" s="788"/>
      <c r="J145" s="788"/>
      <c r="K145" s="1067">
        <f>+表紙!K169</f>
        <v>0</v>
      </c>
      <c r="L145" s="1067"/>
      <c r="M145" s="1067"/>
      <c r="N145" s="1067"/>
      <c r="O145" s="1067"/>
      <c r="P145" s="466" t="s">
        <v>13</v>
      </c>
      <c r="Q145" s="1086" t="s">
        <v>362</v>
      </c>
      <c r="R145" s="1086"/>
      <c r="S145" s="1086"/>
      <c r="T145" s="1086"/>
      <c r="U145" s="1087"/>
      <c r="V145" s="470"/>
      <c r="W145" s="470"/>
      <c r="X145" s="321"/>
      <c r="Y145" s="341"/>
    </row>
    <row r="146" spans="3:25" ht="37.9" customHeight="1" x14ac:dyDescent="0.15">
      <c r="C146" s="325"/>
      <c r="D146" s="1039"/>
      <c r="E146" s="1036"/>
      <c r="F146" s="787" t="s">
        <v>263</v>
      </c>
      <c r="G146" s="788"/>
      <c r="H146" s="788"/>
      <c r="I146" s="788"/>
      <c r="J146" s="788"/>
      <c r="K146" s="1067">
        <f>+表紙!K170</f>
        <v>0</v>
      </c>
      <c r="L146" s="1067"/>
      <c r="M146" s="1067"/>
      <c r="N146" s="1067"/>
      <c r="O146" s="1067"/>
      <c r="P146" s="466" t="s">
        <v>13</v>
      </c>
      <c r="Q146" s="1086" t="s">
        <v>363</v>
      </c>
      <c r="R146" s="1086"/>
      <c r="S146" s="1086"/>
      <c r="T146" s="1086"/>
      <c r="U146" s="1087"/>
      <c r="V146" s="470"/>
      <c r="W146" s="470"/>
      <c r="X146" s="321"/>
      <c r="Y146" s="341"/>
    </row>
    <row r="147" spans="3:25" ht="15" customHeight="1" x14ac:dyDescent="0.15">
      <c r="C147" s="325"/>
      <c r="D147" s="1039"/>
      <c r="E147" s="1036"/>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39"/>
      <c r="E148" s="1036"/>
      <c r="F148" s="1044" t="str">
        <f>IF(COUNTA(表紙!F172)=1,+表紙!F172,"")</f>
        <v>該当無し</v>
      </c>
      <c r="G148" s="1045"/>
      <c r="H148" s="1045"/>
      <c r="I148" s="1045"/>
      <c r="J148" s="1045"/>
      <c r="K148" s="1045"/>
      <c r="L148" s="1045"/>
      <c r="M148" s="1045"/>
      <c r="N148" s="1045"/>
      <c r="O148" s="1045"/>
      <c r="P148" s="1045"/>
      <c r="Q148" s="1045"/>
      <c r="R148" s="1045"/>
      <c r="S148" s="1045"/>
      <c r="T148" s="1045"/>
      <c r="U148" s="1046"/>
      <c r="V148" s="308"/>
      <c r="W148" s="341"/>
      <c r="X148" s="341"/>
      <c r="Y148" s="341"/>
    </row>
    <row r="149" spans="3:25" ht="13.9" customHeight="1" x14ac:dyDescent="0.15">
      <c r="C149" s="325"/>
      <c r="D149" s="1039"/>
      <c r="E149" s="1036"/>
      <c r="F149" s="1044"/>
      <c r="G149" s="1045"/>
      <c r="H149" s="1045"/>
      <c r="I149" s="1045"/>
      <c r="J149" s="1045"/>
      <c r="K149" s="1045"/>
      <c r="L149" s="1045"/>
      <c r="M149" s="1045"/>
      <c r="N149" s="1045"/>
      <c r="O149" s="1045"/>
      <c r="P149" s="1045"/>
      <c r="Q149" s="1045"/>
      <c r="R149" s="1045"/>
      <c r="S149" s="1045"/>
      <c r="T149" s="1045"/>
      <c r="U149" s="1046"/>
      <c r="V149" s="308"/>
      <c r="W149" s="341"/>
      <c r="X149" s="341"/>
      <c r="Y149" s="341"/>
    </row>
    <row r="150" spans="3:25" ht="13.9" customHeight="1" x14ac:dyDescent="0.15">
      <c r="C150" s="325"/>
      <c r="D150" s="1039"/>
      <c r="E150" s="1036"/>
      <c r="F150" s="1044"/>
      <c r="G150" s="1045"/>
      <c r="H150" s="1045"/>
      <c r="I150" s="1045"/>
      <c r="J150" s="1045"/>
      <c r="K150" s="1045"/>
      <c r="L150" s="1045"/>
      <c r="M150" s="1045"/>
      <c r="N150" s="1045"/>
      <c r="O150" s="1045"/>
      <c r="P150" s="1045"/>
      <c r="Q150" s="1045"/>
      <c r="R150" s="1045"/>
      <c r="S150" s="1045"/>
      <c r="T150" s="1045"/>
      <c r="U150" s="1046"/>
      <c r="V150" s="308"/>
      <c r="W150" s="341"/>
      <c r="X150" s="341"/>
      <c r="Y150" s="341"/>
    </row>
    <row r="151" spans="3:25" ht="13.9" customHeight="1" x14ac:dyDescent="0.15">
      <c r="C151" s="325"/>
      <c r="D151" s="1039"/>
      <c r="E151" s="1036"/>
      <c r="F151" s="1044"/>
      <c r="G151" s="1045"/>
      <c r="H151" s="1045"/>
      <c r="I151" s="1045"/>
      <c r="J151" s="1045"/>
      <c r="K151" s="1045"/>
      <c r="L151" s="1045"/>
      <c r="M151" s="1045"/>
      <c r="N151" s="1045"/>
      <c r="O151" s="1045"/>
      <c r="P151" s="1045"/>
      <c r="Q151" s="1045"/>
      <c r="R151" s="1045"/>
      <c r="S151" s="1045"/>
      <c r="T151" s="1045"/>
      <c r="U151" s="1046"/>
      <c r="V151" s="308"/>
      <c r="W151" s="341"/>
      <c r="X151" s="341"/>
      <c r="Y151" s="341"/>
    </row>
    <row r="152" spans="3:25" ht="13.9" customHeight="1" x14ac:dyDescent="0.15">
      <c r="C152" s="325"/>
      <c r="D152" s="1039"/>
      <c r="E152" s="1036"/>
      <c r="F152" s="1044"/>
      <c r="G152" s="1045"/>
      <c r="H152" s="1045"/>
      <c r="I152" s="1045"/>
      <c r="J152" s="1045"/>
      <c r="K152" s="1045"/>
      <c r="L152" s="1045"/>
      <c r="M152" s="1045"/>
      <c r="N152" s="1045"/>
      <c r="O152" s="1045"/>
      <c r="P152" s="1045"/>
      <c r="Q152" s="1045"/>
      <c r="R152" s="1045"/>
      <c r="S152" s="1045"/>
      <c r="T152" s="1045"/>
      <c r="U152" s="1046"/>
      <c r="V152" s="308"/>
      <c r="W152" s="341"/>
      <c r="X152" s="341"/>
      <c r="Y152" s="341"/>
    </row>
    <row r="153" spans="3:25" ht="13.9" customHeight="1" x14ac:dyDescent="0.15">
      <c r="C153" s="325"/>
      <c r="D153" s="1039"/>
      <c r="E153" s="1036"/>
      <c r="F153" s="1044"/>
      <c r="G153" s="1045"/>
      <c r="H153" s="1045"/>
      <c r="I153" s="1045"/>
      <c r="J153" s="1045"/>
      <c r="K153" s="1045"/>
      <c r="L153" s="1045"/>
      <c r="M153" s="1045"/>
      <c r="N153" s="1045"/>
      <c r="O153" s="1045"/>
      <c r="P153" s="1045"/>
      <c r="Q153" s="1045"/>
      <c r="R153" s="1045"/>
      <c r="S153" s="1045"/>
      <c r="T153" s="1045"/>
      <c r="U153" s="1046"/>
      <c r="V153" s="308"/>
      <c r="W153" s="341"/>
      <c r="X153" s="341"/>
      <c r="Y153" s="341"/>
    </row>
    <row r="154" spans="3:25" ht="13.9" customHeight="1" x14ac:dyDescent="0.15">
      <c r="C154" s="325"/>
      <c r="D154" s="1039"/>
      <c r="E154" s="1036"/>
      <c r="F154" s="1044"/>
      <c r="G154" s="1045"/>
      <c r="H154" s="1045"/>
      <c r="I154" s="1045"/>
      <c r="J154" s="1045"/>
      <c r="K154" s="1045"/>
      <c r="L154" s="1045"/>
      <c r="M154" s="1045"/>
      <c r="N154" s="1045"/>
      <c r="O154" s="1045"/>
      <c r="P154" s="1045"/>
      <c r="Q154" s="1045"/>
      <c r="R154" s="1045"/>
      <c r="S154" s="1045"/>
      <c r="T154" s="1045"/>
      <c r="U154" s="1046"/>
      <c r="V154" s="308"/>
      <c r="W154" s="341"/>
      <c r="X154" s="341"/>
      <c r="Y154" s="341"/>
    </row>
    <row r="155" spans="3:25" ht="13.9" customHeight="1" x14ac:dyDescent="0.15">
      <c r="C155" s="326"/>
      <c r="D155" s="1040"/>
      <c r="E155" s="1037"/>
      <c r="F155" s="1047"/>
      <c r="G155" s="1048"/>
      <c r="H155" s="1048"/>
      <c r="I155" s="1048"/>
      <c r="J155" s="1048"/>
      <c r="K155" s="1048"/>
      <c r="L155" s="1048"/>
      <c r="M155" s="1048"/>
      <c r="N155" s="1048"/>
      <c r="O155" s="1048"/>
      <c r="P155" s="1048"/>
      <c r="Q155" s="1048"/>
      <c r="R155" s="1048"/>
      <c r="S155" s="1048"/>
      <c r="T155" s="1048"/>
      <c r="U155" s="1049"/>
      <c r="V155" s="308"/>
      <c r="W155" s="341"/>
      <c r="X155" s="341"/>
      <c r="Y155" s="341"/>
    </row>
    <row r="156" spans="3:25" ht="18" customHeight="1" x14ac:dyDescent="0.15">
      <c r="C156" s="1106" t="s">
        <v>427</v>
      </c>
      <c r="D156" s="1106"/>
      <c r="E156" s="1106"/>
      <c r="F156" s="1106"/>
      <c r="G156" s="1106"/>
      <c r="H156" s="1106"/>
      <c r="I156" s="1106"/>
      <c r="J156" s="1106"/>
      <c r="K156" s="1106"/>
      <c r="L156" s="1106"/>
      <c r="M156" s="1106"/>
      <c r="N156" s="1106"/>
      <c r="O156" s="1106"/>
      <c r="P156" s="1106"/>
      <c r="Q156" s="1106"/>
      <c r="R156" s="1106"/>
      <c r="S156" s="1106"/>
      <c r="T156" s="1106"/>
      <c r="U156" s="1106"/>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38" t="s">
        <v>17</v>
      </c>
      <c r="E158" s="1088"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39"/>
      <c r="E159" s="1089"/>
      <c r="F159" s="787" t="s">
        <v>265</v>
      </c>
      <c r="G159" s="788"/>
      <c r="H159" s="788"/>
      <c r="I159" s="788"/>
      <c r="J159" s="788"/>
      <c r="K159" s="1067" t="str">
        <f>+表紙!K183</f>
        <v>0</v>
      </c>
      <c r="L159" s="1067"/>
      <c r="M159" s="1067"/>
      <c r="N159" s="1067"/>
      <c r="O159" s="1067"/>
      <c r="P159" s="466" t="s">
        <v>13</v>
      </c>
      <c r="Q159" s="1086" t="s">
        <v>364</v>
      </c>
      <c r="R159" s="1086"/>
      <c r="S159" s="1086"/>
      <c r="T159" s="1086"/>
      <c r="U159" s="1087"/>
      <c r="V159" s="470"/>
      <c r="W159" s="470"/>
      <c r="X159" s="321"/>
      <c r="Y159" s="341"/>
    </row>
    <row r="160" spans="3:25" ht="13.9" customHeight="1" x14ac:dyDescent="0.15">
      <c r="C160" s="325"/>
      <c r="D160" s="1039"/>
      <c r="E160" s="1089"/>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39"/>
      <c r="E161" s="1089"/>
      <c r="F161" s="1044" t="str">
        <f>IF(COUNTA(表紙!F185)=1,+表紙!F185,"")</f>
        <v>該当無し</v>
      </c>
      <c r="G161" s="1045"/>
      <c r="H161" s="1045"/>
      <c r="I161" s="1045"/>
      <c r="J161" s="1045"/>
      <c r="K161" s="1045"/>
      <c r="L161" s="1045"/>
      <c r="M161" s="1045"/>
      <c r="N161" s="1045"/>
      <c r="O161" s="1045"/>
      <c r="P161" s="1045"/>
      <c r="Q161" s="1045"/>
      <c r="R161" s="1045"/>
      <c r="S161" s="1045"/>
      <c r="T161" s="1045"/>
      <c r="U161" s="1046"/>
      <c r="V161" s="308"/>
      <c r="W161" s="341"/>
      <c r="X161" s="341"/>
      <c r="Y161" s="341"/>
    </row>
    <row r="162" spans="3:25" ht="13.9" customHeight="1" x14ac:dyDescent="0.15">
      <c r="C162" s="325"/>
      <c r="D162" s="1039"/>
      <c r="E162" s="1089"/>
      <c r="F162" s="1044"/>
      <c r="G162" s="1045"/>
      <c r="H162" s="1045"/>
      <c r="I162" s="1045"/>
      <c r="J162" s="1045"/>
      <c r="K162" s="1045"/>
      <c r="L162" s="1045"/>
      <c r="M162" s="1045"/>
      <c r="N162" s="1045"/>
      <c r="O162" s="1045"/>
      <c r="P162" s="1045"/>
      <c r="Q162" s="1045"/>
      <c r="R162" s="1045"/>
      <c r="S162" s="1045"/>
      <c r="T162" s="1045"/>
      <c r="U162" s="1046"/>
      <c r="V162" s="308"/>
      <c r="W162" s="341"/>
      <c r="X162" s="341"/>
      <c r="Y162" s="341"/>
    </row>
    <row r="163" spans="3:25" ht="13.9" customHeight="1" x14ac:dyDescent="0.15">
      <c r="C163" s="325"/>
      <c r="D163" s="1039"/>
      <c r="E163" s="1089"/>
      <c r="F163" s="1044"/>
      <c r="G163" s="1045"/>
      <c r="H163" s="1045"/>
      <c r="I163" s="1045"/>
      <c r="J163" s="1045"/>
      <c r="K163" s="1045"/>
      <c r="L163" s="1045"/>
      <c r="M163" s="1045"/>
      <c r="N163" s="1045"/>
      <c r="O163" s="1045"/>
      <c r="P163" s="1045"/>
      <c r="Q163" s="1045"/>
      <c r="R163" s="1045"/>
      <c r="S163" s="1045"/>
      <c r="T163" s="1045"/>
      <c r="U163" s="1046"/>
      <c r="V163" s="308"/>
      <c r="W163" s="341"/>
      <c r="X163" s="341"/>
      <c r="Y163" s="341"/>
    </row>
    <row r="164" spans="3:25" ht="13.9" customHeight="1" x14ac:dyDescent="0.15">
      <c r="C164" s="325"/>
      <c r="D164" s="1039"/>
      <c r="E164" s="1089"/>
      <c r="F164" s="1044"/>
      <c r="G164" s="1045"/>
      <c r="H164" s="1045"/>
      <c r="I164" s="1045"/>
      <c r="J164" s="1045"/>
      <c r="K164" s="1045"/>
      <c r="L164" s="1045"/>
      <c r="M164" s="1045"/>
      <c r="N164" s="1045"/>
      <c r="O164" s="1045"/>
      <c r="P164" s="1045"/>
      <c r="Q164" s="1045"/>
      <c r="R164" s="1045"/>
      <c r="S164" s="1045"/>
      <c r="T164" s="1045"/>
      <c r="U164" s="1046"/>
      <c r="V164" s="308"/>
      <c r="W164" s="341"/>
      <c r="X164" s="341"/>
      <c r="Y164" s="341"/>
    </row>
    <row r="165" spans="3:25" ht="13.9" customHeight="1" x14ac:dyDescent="0.15">
      <c r="C165" s="325"/>
      <c r="D165" s="1039"/>
      <c r="E165" s="1089"/>
      <c r="F165" s="1044"/>
      <c r="G165" s="1045"/>
      <c r="H165" s="1045"/>
      <c r="I165" s="1045"/>
      <c r="J165" s="1045"/>
      <c r="K165" s="1045"/>
      <c r="L165" s="1045"/>
      <c r="M165" s="1045"/>
      <c r="N165" s="1045"/>
      <c r="O165" s="1045"/>
      <c r="P165" s="1045"/>
      <c r="Q165" s="1045"/>
      <c r="R165" s="1045"/>
      <c r="S165" s="1045"/>
      <c r="T165" s="1045"/>
      <c r="U165" s="1046"/>
      <c r="V165" s="308"/>
      <c r="W165" s="341"/>
      <c r="X165" s="341"/>
      <c r="Y165" s="341"/>
    </row>
    <row r="166" spans="3:25" ht="13.9" customHeight="1" x14ac:dyDescent="0.15">
      <c r="C166" s="325"/>
      <c r="D166" s="1039"/>
      <c r="E166" s="1089"/>
      <c r="F166" s="1044"/>
      <c r="G166" s="1045"/>
      <c r="H166" s="1045"/>
      <c r="I166" s="1045"/>
      <c r="J166" s="1045"/>
      <c r="K166" s="1045"/>
      <c r="L166" s="1045"/>
      <c r="M166" s="1045"/>
      <c r="N166" s="1045"/>
      <c r="O166" s="1045"/>
      <c r="P166" s="1045"/>
      <c r="Q166" s="1045"/>
      <c r="R166" s="1045"/>
      <c r="S166" s="1045"/>
      <c r="T166" s="1045"/>
      <c r="U166" s="1046"/>
      <c r="V166" s="308"/>
      <c r="W166" s="341"/>
      <c r="X166" s="341"/>
      <c r="Y166" s="341"/>
    </row>
    <row r="167" spans="3:25" ht="13.9" customHeight="1" x14ac:dyDescent="0.15">
      <c r="C167" s="325"/>
      <c r="D167" s="1039"/>
      <c r="E167" s="1089"/>
      <c r="F167" s="1044"/>
      <c r="G167" s="1045"/>
      <c r="H167" s="1045"/>
      <c r="I167" s="1045"/>
      <c r="J167" s="1045"/>
      <c r="K167" s="1045"/>
      <c r="L167" s="1045"/>
      <c r="M167" s="1045"/>
      <c r="N167" s="1045"/>
      <c r="O167" s="1045"/>
      <c r="P167" s="1045"/>
      <c r="Q167" s="1045"/>
      <c r="R167" s="1045"/>
      <c r="S167" s="1045"/>
      <c r="T167" s="1045"/>
      <c r="U167" s="1046"/>
      <c r="V167" s="308"/>
      <c r="W167" s="341"/>
      <c r="X167" s="341"/>
      <c r="Y167" s="341"/>
    </row>
    <row r="168" spans="3:25" ht="13.9" customHeight="1" x14ac:dyDescent="0.15">
      <c r="C168" s="325"/>
      <c r="D168" s="1039"/>
      <c r="E168" s="1089"/>
      <c r="F168" s="1044"/>
      <c r="G168" s="1045"/>
      <c r="H168" s="1045"/>
      <c r="I168" s="1045"/>
      <c r="J168" s="1045"/>
      <c r="K168" s="1045"/>
      <c r="L168" s="1045"/>
      <c r="M168" s="1045"/>
      <c r="N168" s="1045"/>
      <c r="O168" s="1045"/>
      <c r="P168" s="1045"/>
      <c r="Q168" s="1045"/>
      <c r="R168" s="1045"/>
      <c r="S168" s="1045"/>
      <c r="T168" s="1045"/>
      <c r="U168" s="1046"/>
      <c r="V168" s="308"/>
      <c r="W168" s="341"/>
      <c r="X168" s="341"/>
      <c r="Y168" s="341"/>
    </row>
    <row r="169" spans="3:25" ht="13.9" customHeight="1" x14ac:dyDescent="0.15">
      <c r="C169" s="325"/>
      <c r="D169" s="1040"/>
      <c r="E169" s="1090"/>
      <c r="F169" s="1047"/>
      <c r="G169" s="1048"/>
      <c r="H169" s="1048"/>
      <c r="I169" s="1048"/>
      <c r="J169" s="1048"/>
      <c r="K169" s="1048"/>
      <c r="L169" s="1048"/>
      <c r="M169" s="1048"/>
      <c r="N169" s="1048"/>
      <c r="O169" s="1048"/>
      <c r="P169" s="1048"/>
      <c r="Q169" s="1048"/>
      <c r="R169" s="1048"/>
      <c r="S169" s="1048"/>
      <c r="T169" s="1048"/>
      <c r="U169" s="1049"/>
      <c r="V169" s="308"/>
      <c r="W169" s="341"/>
      <c r="X169" s="341"/>
      <c r="Y169" s="341"/>
    </row>
    <row r="170" spans="3:25" ht="15" customHeight="1" x14ac:dyDescent="0.15">
      <c r="C170" s="325"/>
      <c r="D170" s="1038" t="s">
        <v>19</v>
      </c>
      <c r="E170" s="1035"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39"/>
      <c r="E171" s="1036"/>
      <c r="F171" s="787" t="s">
        <v>266</v>
      </c>
      <c r="G171" s="788"/>
      <c r="H171" s="788"/>
      <c r="I171" s="788"/>
      <c r="J171" s="788"/>
      <c r="K171" s="1067">
        <f>+表紙!K195</f>
        <v>0</v>
      </c>
      <c r="L171" s="1067"/>
      <c r="M171" s="1067"/>
      <c r="N171" s="1067"/>
      <c r="O171" s="1067"/>
      <c r="P171" s="300" t="s">
        <v>13</v>
      </c>
      <c r="Q171" s="1086" t="s">
        <v>365</v>
      </c>
      <c r="R171" s="1086"/>
      <c r="S171" s="1086"/>
      <c r="T171" s="1086"/>
      <c r="U171" s="1087"/>
      <c r="V171" s="470"/>
      <c r="W171" s="470"/>
      <c r="X171" s="321"/>
      <c r="Y171" s="341"/>
    </row>
    <row r="172" spans="3:25" ht="15" customHeight="1" x14ac:dyDescent="0.15">
      <c r="C172" s="325"/>
      <c r="D172" s="1039"/>
      <c r="E172" s="1036"/>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39"/>
      <c r="E173" s="1036"/>
      <c r="F173" s="1044" t="str">
        <f>IF(COUNTA(表紙!F197)=1,+表紙!F197,"")</f>
        <v>該当無し</v>
      </c>
      <c r="G173" s="1045"/>
      <c r="H173" s="1045"/>
      <c r="I173" s="1045"/>
      <c r="J173" s="1045"/>
      <c r="K173" s="1045"/>
      <c r="L173" s="1045"/>
      <c r="M173" s="1045"/>
      <c r="N173" s="1045"/>
      <c r="O173" s="1045"/>
      <c r="P173" s="1045"/>
      <c r="Q173" s="1045"/>
      <c r="R173" s="1045"/>
      <c r="S173" s="1045"/>
      <c r="T173" s="1045"/>
      <c r="U173" s="1046"/>
      <c r="V173" s="308"/>
      <c r="W173" s="341"/>
      <c r="X173" s="341"/>
      <c r="Y173" s="341"/>
    </row>
    <row r="174" spans="3:25" ht="13.9" customHeight="1" x14ac:dyDescent="0.15">
      <c r="C174" s="325"/>
      <c r="D174" s="1039"/>
      <c r="E174" s="1036"/>
      <c r="F174" s="1044"/>
      <c r="G174" s="1045"/>
      <c r="H174" s="1045"/>
      <c r="I174" s="1045"/>
      <c r="J174" s="1045"/>
      <c r="K174" s="1045"/>
      <c r="L174" s="1045"/>
      <c r="M174" s="1045"/>
      <c r="N174" s="1045"/>
      <c r="O174" s="1045"/>
      <c r="P174" s="1045"/>
      <c r="Q174" s="1045"/>
      <c r="R174" s="1045"/>
      <c r="S174" s="1045"/>
      <c r="T174" s="1045"/>
      <c r="U174" s="1046"/>
      <c r="V174" s="308"/>
      <c r="W174" s="341"/>
      <c r="X174" s="341"/>
      <c r="Y174" s="341"/>
    </row>
    <row r="175" spans="3:25" ht="13.9" customHeight="1" x14ac:dyDescent="0.15">
      <c r="C175" s="325"/>
      <c r="D175" s="1039"/>
      <c r="E175" s="1036"/>
      <c r="F175" s="1044"/>
      <c r="G175" s="1045"/>
      <c r="H175" s="1045"/>
      <c r="I175" s="1045"/>
      <c r="J175" s="1045"/>
      <c r="K175" s="1045"/>
      <c r="L175" s="1045"/>
      <c r="M175" s="1045"/>
      <c r="N175" s="1045"/>
      <c r="O175" s="1045"/>
      <c r="P175" s="1045"/>
      <c r="Q175" s="1045"/>
      <c r="R175" s="1045"/>
      <c r="S175" s="1045"/>
      <c r="T175" s="1045"/>
      <c r="U175" s="1046"/>
      <c r="V175" s="308"/>
      <c r="W175" s="341"/>
      <c r="X175" s="341"/>
      <c r="Y175" s="341"/>
    </row>
    <row r="176" spans="3:25" ht="13.9" customHeight="1" x14ac:dyDescent="0.15">
      <c r="C176" s="325"/>
      <c r="D176" s="1039"/>
      <c r="E176" s="1036"/>
      <c r="F176" s="1044"/>
      <c r="G176" s="1045"/>
      <c r="H176" s="1045"/>
      <c r="I176" s="1045"/>
      <c r="J176" s="1045"/>
      <c r="K176" s="1045"/>
      <c r="L176" s="1045"/>
      <c r="M176" s="1045"/>
      <c r="N176" s="1045"/>
      <c r="O176" s="1045"/>
      <c r="P176" s="1045"/>
      <c r="Q176" s="1045"/>
      <c r="R176" s="1045"/>
      <c r="S176" s="1045"/>
      <c r="T176" s="1045"/>
      <c r="U176" s="1046"/>
      <c r="V176" s="308"/>
      <c r="W176" s="341"/>
      <c r="X176" s="341"/>
      <c r="Y176" s="341"/>
    </row>
    <row r="177" spans="3:25" ht="13.9" customHeight="1" x14ac:dyDescent="0.15">
      <c r="C177" s="325"/>
      <c r="D177" s="1039"/>
      <c r="E177" s="1036"/>
      <c r="F177" s="1044"/>
      <c r="G177" s="1045"/>
      <c r="H177" s="1045"/>
      <c r="I177" s="1045"/>
      <c r="J177" s="1045"/>
      <c r="K177" s="1045"/>
      <c r="L177" s="1045"/>
      <c r="M177" s="1045"/>
      <c r="N177" s="1045"/>
      <c r="O177" s="1045"/>
      <c r="P177" s="1045"/>
      <c r="Q177" s="1045"/>
      <c r="R177" s="1045"/>
      <c r="S177" s="1045"/>
      <c r="T177" s="1045"/>
      <c r="U177" s="1046"/>
      <c r="V177" s="308"/>
      <c r="W177" s="341"/>
      <c r="X177" s="341"/>
      <c r="Y177" s="341"/>
    </row>
    <row r="178" spans="3:25" ht="13.9" customHeight="1" x14ac:dyDescent="0.15">
      <c r="C178" s="325"/>
      <c r="D178" s="1039"/>
      <c r="E178" s="1036"/>
      <c r="F178" s="1044"/>
      <c r="G178" s="1045"/>
      <c r="H178" s="1045"/>
      <c r="I178" s="1045"/>
      <c r="J178" s="1045"/>
      <c r="K178" s="1045"/>
      <c r="L178" s="1045"/>
      <c r="M178" s="1045"/>
      <c r="N178" s="1045"/>
      <c r="O178" s="1045"/>
      <c r="P178" s="1045"/>
      <c r="Q178" s="1045"/>
      <c r="R178" s="1045"/>
      <c r="S178" s="1045"/>
      <c r="T178" s="1045"/>
      <c r="U178" s="1046"/>
      <c r="V178" s="308"/>
      <c r="W178" s="341"/>
      <c r="X178" s="341"/>
      <c r="Y178" s="341"/>
    </row>
    <row r="179" spans="3:25" ht="13.9" customHeight="1" x14ac:dyDescent="0.15">
      <c r="C179" s="325"/>
      <c r="D179" s="1039"/>
      <c r="E179" s="1036"/>
      <c r="F179" s="1044"/>
      <c r="G179" s="1045"/>
      <c r="H179" s="1045"/>
      <c r="I179" s="1045"/>
      <c r="J179" s="1045"/>
      <c r="K179" s="1045"/>
      <c r="L179" s="1045"/>
      <c r="M179" s="1045"/>
      <c r="N179" s="1045"/>
      <c r="O179" s="1045"/>
      <c r="P179" s="1045"/>
      <c r="Q179" s="1045"/>
      <c r="R179" s="1045"/>
      <c r="S179" s="1045"/>
      <c r="T179" s="1045"/>
      <c r="U179" s="1046"/>
      <c r="V179" s="308"/>
      <c r="W179" s="341"/>
      <c r="X179" s="341"/>
      <c r="Y179" s="341"/>
    </row>
    <row r="180" spans="3:25" ht="13.9" customHeight="1" x14ac:dyDescent="0.15">
      <c r="C180" s="325"/>
      <c r="D180" s="1039"/>
      <c r="E180" s="1036"/>
      <c r="F180" s="1044"/>
      <c r="G180" s="1045"/>
      <c r="H180" s="1045"/>
      <c r="I180" s="1045"/>
      <c r="J180" s="1045"/>
      <c r="K180" s="1045"/>
      <c r="L180" s="1045"/>
      <c r="M180" s="1045"/>
      <c r="N180" s="1045"/>
      <c r="O180" s="1045"/>
      <c r="P180" s="1045"/>
      <c r="Q180" s="1045"/>
      <c r="R180" s="1045"/>
      <c r="S180" s="1045"/>
      <c r="T180" s="1045"/>
      <c r="U180" s="1046"/>
      <c r="V180" s="308"/>
      <c r="W180" s="341"/>
      <c r="X180" s="341"/>
      <c r="Y180" s="341"/>
    </row>
    <row r="181" spans="3:25" ht="13.9" customHeight="1" x14ac:dyDescent="0.15">
      <c r="C181" s="326"/>
      <c r="D181" s="1040"/>
      <c r="E181" s="1037"/>
      <c r="F181" s="1047"/>
      <c r="G181" s="1048"/>
      <c r="H181" s="1048"/>
      <c r="I181" s="1048"/>
      <c r="J181" s="1048"/>
      <c r="K181" s="1048"/>
      <c r="L181" s="1048"/>
      <c r="M181" s="1048"/>
      <c r="N181" s="1048"/>
      <c r="O181" s="1048"/>
      <c r="P181" s="1048"/>
      <c r="Q181" s="1048"/>
      <c r="R181" s="1048"/>
      <c r="S181" s="1048"/>
      <c r="T181" s="1048"/>
      <c r="U181" s="1049"/>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38" t="s">
        <v>17</v>
      </c>
      <c r="E183" s="1035"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39"/>
      <c r="E184" s="1036"/>
      <c r="F184" s="1107" t="s">
        <v>268</v>
      </c>
      <c r="G184" s="1108"/>
      <c r="H184" s="1108"/>
      <c r="I184" s="1108"/>
      <c r="J184" s="1108"/>
      <c r="K184" s="1067">
        <f>+表紙!K208</f>
        <v>12077.300000000001</v>
      </c>
      <c r="L184" s="1067"/>
      <c r="M184" s="1067"/>
      <c r="N184" s="1067"/>
      <c r="O184" s="1067"/>
      <c r="P184" s="327" t="s">
        <v>13</v>
      </c>
      <c r="Q184" s="1097" t="s">
        <v>294</v>
      </c>
      <c r="R184" s="1098"/>
      <c r="S184" s="1098"/>
      <c r="T184" s="1098"/>
      <c r="U184" s="1099"/>
      <c r="V184" s="470"/>
      <c r="W184" s="470"/>
      <c r="X184" s="321"/>
      <c r="Y184" s="341"/>
    </row>
    <row r="185" spans="3:25" ht="43.15" customHeight="1" x14ac:dyDescent="0.15">
      <c r="C185" s="325"/>
      <c r="D185" s="1039"/>
      <c r="E185" s="1036"/>
      <c r="F185" s="328"/>
      <c r="G185" s="787" t="s">
        <v>224</v>
      </c>
      <c r="H185" s="788"/>
      <c r="I185" s="788"/>
      <c r="J185" s="788"/>
      <c r="K185" s="1067">
        <f>+表紙!K209</f>
        <v>12077.300000000001</v>
      </c>
      <c r="L185" s="1067"/>
      <c r="M185" s="1067"/>
      <c r="N185" s="1067"/>
      <c r="O185" s="1067"/>
      <c r="P185" s="462" t="s">
        <v>13</v>
      </c>
      <c r="Q185" s="1100"/>
      <c r="R185" s="1101"/>
      <c r="S185" s="1101"/>
      <c r="T185" s="1101"/>
      <c r="U185" s="1102"/>
      <c r="V185" s="470"/>
      <c r="W185" s="470"/>
      <c r="X185" s="321"/>
      <c r="Y185" s="341"/>
    </row>
    <row r="186" spans="3:25" ht="43.15" customHeight="1" x14ac:dyDescent="0.15">
      <c r="C186" s="325"/>
      <c r="D186" s="1039"/>
      <c r="E186" s="1036"/>
      <c r="F186" s="328"/>
      <c r="G186" s="787" t="s">
        <v>225</v>
      </c>
      <c r="H186" s="788"/>
      <c r="I186" s="788"/>
      <c r="J186" s="788"/>
      <c r="K186" s="1067">
        <f>+表紙!K210</f>
        <v>12077.300000000001</v>
      </c>
      <c r="L186" s="1067"/>
      <c r="M186" s="1067"/>
      <c r="N186" s="1067"/>
      <c r="O186" s="1067"/>
      <c r="P186" s="462" t="s">
        <v>13</v>
      </c>
      <c r="Q186" s="1100"/>
      <c r="R186" s="1101"/>
      <c r="S186" s="1101"/>
      <c r="T186" s="1101"/>
      <c r="U186" s="1102"/>
      <c r="V186" s="470"/>
      <c r="W186" s="470"/>
      <c r="X186" s="321"/>
      <c r="Y186" s="341"/>
    </row>
    <row r="187" spans="3:25" ht="43.15" customHeight="1" x14ac:dyDescent="0.15">
      <c r="C187" s="325"/>
      <c r="D187" s="1039"/>
      <c r="E187" s="1036"/>
      <c r="F187" s="328"/>
      <c r="G187" s="787" t="s">
        <v>416</v>
      </c>
      <c r="H187" s="788"/>
      <c r="I187" s="788"/>
      <c r="J187" s="788"/>
      <c r="K187" s="1067" t="str">
        <f>+表紙!K211</f>
        <v>0</v>
      </c>
      <c r="L187" s="1067"/>
      <c r="M187" s="1067"/>
      <c r="N187" s="1067"/>
      <c r="O187" s="1067"/>
      <c r="P187" s="462" t="s">
        <v>13</v>
      </c>
      <c r="Q187" s="1100"/>
      <c r="R187" s="1101"/>
      <c r="S187" s="1101"/>
      <c r="T187" s="1101"/>
      <c r="U187" s="1102"/>
      <c r="V187" s="470"/>
      <c r="W187" s="470"/>
      <c r="X187" s="321"/>
      <c r="Y187" s="341"/>
    </row>
    <row r="188" spans="3:25" ht="43.15" customHeight="1" x14ac:dyDescent="0.15">
      <c r="C188" s="325"/>
      <c r="D188" s="1039"/>
      <c r="E188" s="1036"/>
      <c r="F188" s="329"/>
      <c r="G188" s="787" t="s">
        <v>417</v>
      </c>
      <c r="H188" s="788"/>
      <c r="I188" s="788"/>
      <c r="J188" s="788"/>
      <c r="K188" s="1067" t="str">
        <f>+表紙!K212</f>
        <v>0</v>
      </c>
      <c r="L188" s="1067"/>
      <c r="M188" s="1067"/>
      <c r="N188" s="1067"/>
      <c r="O188" s="1067"/>
      <c r="P188" s="462" t="s">
        <v>13</v>
      </c>
      <c r="Q188" s="1103"/>
      <c r="R188" s="1104"/>
      <c r="S188" s="1104"/>
      <c r="T188" s="1104"/>
      <c r="U188" s="1105"/>
      <c r="V188" s="470"/>
      <c r="W188" s="470"/>
      <c r="X188" s="321"/>
      <c r="Y188" s="341"/>
    </row>
    <row r="189" spans="3:25" ht="13.9" customHeight="1" x14ac:dyDescent="0.15">
      <c r="C189" s="325"/>
      <c r="D189" s="1039"/>
      <c r="E189" s="1036"/>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39"/>
      <c r="E190" s="1036"/>
      <c r="F190" s="1044" t="str">
        <f>IF(COUNTA(表紙!F214)=1,+表紙!F214,"")</f>
        <v>地域別全品目分別回収システムを全作業所にて完全実施したことにより、
　新築工事におけるリサイクル率95.3％（2021年実績）を達成できた。</v>
      </c>
      <c r="G190" s="1045"/>
      <c r="H190" s="1045"/>
      <c r="I190" s="1045"/>
      <c r="J190" s="1045"/>
      <c r="K190" s="1045"/>
      <c r="L190" s="1045"/>
      <c r="M190" s="1045"/>
      <c r="N190" s="1045"/>
      <c r="O190" s="1045"/>
      <c r="P190" s="1045"/>
      <c r="Q190" s="1045"/>
      <c r="R190" s="1045"/>
      <c r="S190" s="1045"/>
      <c r="T190" s="1045"/>
      <c r="U190" s="1046"/>
      <c r="V190" s="308"/>
      <c r="W190" s="341"/>
      <c r="X190" s="341"/>
      <c r="Y190" s="341"/>
    </row>
    <row r="191" spans="3:25" ht="13.9" customHeight="1" x14ac:dyDescent="0.15">
      <c r="C191" s="325"/>
      <c r="D191" s="1039"/>
      <c r="E191" s="1036"/>
      <c r="F191" s="1044"/>
      <c r="G191" s="1045"/>
      <c r="H191" s="1045"/>
      <c r="I191" s="1045"/>
      <c r="J191" s="1045"/>
      <c r="K191" s="1045"/>
      <c r="L191" s="1045"/>
      <c r="M191" s="1045"/>
      <c r="N191" s="1045"/>
      <c r="O191" s="1045"/>
      <c r="P191" s="1045"/>
      <c r="Q191" s="1045"/>
      <c r="R191" s="1045"/>
      <c r="S191" s="1045"/>
      <c r="T191" s="1045"/>
      <c r="U191" s="1046"/>
      <c r="V191" s="308"/>
      <c r="W191" s="341"/>
      <c r="X191" s="341"/>
      <c r="Y191" s="341"/>
    </row>
    <row r="192" spans="3:25" ht="13.9" customHeight="1" x14ac:dyDescent="0.15">
      <c r="C192" s="325"/>
      <c r="D192" s="1039"/>
      <c r="E192" s="1036"/>
      <c r="F192" s="1044"/>
      <c r="G192" s="1045"/>
      <c r="H192" s="1045"/>
      <c r="I192" s="1045"/>
      <c r="J192" s="1045"/>
      <c r="K192" s="1045"/>
      <c r="L192" s="1045"/>
      <c r="M192" s="1045"/>
      <c r="N192" s="1045"/>
      <c r="O192" s="1045"/>
      <c r="P192" s="1045"/>
      <c r="Q192" s="1045"/>
      <c r="R192" s="1045"/>
      <c r="S192" s="1045"/>
      <c r="T192" s="1045"/>
      <c r="U192" s="1046"/>
      <c r="V192" s="308"/>
      <c r="W192" s="341"/>
      <c r="X192" s="341"/>
      <c r="Y192" s="341"/>
    </row>
    <row r="193" spans="3:25" ht="13.9" customHeight="1" x14ac:dyDescent="0.15">
      <c r="C193" s="325"/>
      <c r="D193" s="1039"/>
      <c r="E193" s="1036"/>
      <c r="F193" s="1044"/>
      <c r="G193" s="1045"/>
      <c r="H193" s="1045"/>
      <c r="I193" s="1045"/>
      <c r="J193" s="1045"/>
      <c r="K193" s="1045"/>
      <c r="L193" s="1045"/>
      <c r="M193" s="1045"/>
      <c r="N193" s="1045"/>
      <c r="O193" s="1045"/>
      <c r="P193" s="1045"/>
      <c r="Q193" s="1045"/>
      <c r="R193" s="1045"/>
      <c r="S193" s="1045"/>
      <c r="T193" s="1045"/>
      <c r="U193" s="1046"/>
      <c r="V193" s="308"/>
      <c r="W193" s="341"/>
      <c r="X193" s="341"/>
      <c r="Y193" s="341"/>
    </row>
    <row r="194" spans="3:25" ht="13.9" customHeight="1" x14ac:dyDescent="0.15">
      <c r="C194" s="325"/>
      <c r="D194" s="1039"/>
      <c r="E194" s="1036"/>
      <c r="F194" s="1044"/>
      <c r="G194" s="1045"/>
      <c r="H194" s="1045"/>
      <c r="I194" s="1045"/>
      <c r="J194" s="1045"/>
      <c r="K194" s="1045"/>
      <c r="L194" s="1045"/>
      <c r="M194" s="1045"/>
      <c r="N194" s="1045"/>
      <c r="O194" s="1045"/>
      <c r="P194" s="1045"/>
      <c r="Q194" s="1045"/>
      <c r="R194" s="1045"/>
      <c r="S194" s="1045"/>
      <c r="T194" s="1045"/>
      <c r="U194" s="1046"/>
      <c r="V194" s="308"/>
      <c r="W194" s="341"/>
      <c r="X194" s="341"/>
      <c r="Y194" s="341"/>
    </row>
    <row r="195" spans="3:25" ht="13.9" customHeight="1" x14ac:dyDescent="0.15">
      <c r="C195" s="325"/>
      <c r="D195" s="1039"/>
      <c r="E195" s="1036"/>
      <c r="F195" s="1044"/>
      <c r="G195" s="1045"/>
      <c r="H195" s="1045"/>
      <c r="I195" s="1045"/>
      <c r="J195" s="1045"/>
      <c r="K195" s="1045"/>
      <c r="L195" s="1045"/>
      <c r="M195" s="1045"/>
      <c r="N195" s="1045"/>
      <c r="O195" s="1045"/>
      <c r="P195" s="1045"/>
      <c r="Q195" s="1045"/>
      <c r="R195" s="1045"/>
      <c r="S195" s="1045"/>
      <c r="T195" s="1045"/>
      <c r="U195" s="1046"/>
      <c r="V195" s="308"/>
      <c r="W195" s="341"/>
      <c r="X195" s="341"/>
      <c r="Y195" s="341"/>
    </row>
    <row r="196" spans="3:25" ht="13.9" customHeight="1" x14ac:dyDescent="0.15">
      <c r="C196" s="325"/>
      <c r="D196" s="1039"/>
      <c r="E196" s="1036"/>
      <c r="F196" s="1044"/>
      <c r="G196" s="1045"/>
      <c r="H196" s="1045"/>
      <c r="I196" s="1045"/>
      <c r="J196" s="1045"/>
      <c r="K196" s="1045"/>
      <c r="L196" s="1045"/>
      <c r="M196" s="1045"/>
      <c r="N196" s="1045"/>
      <c r="O196" s="1045"/>
      <c r="P196" s="1045"/>
      <c r="Q196" s="1045"/>
      <c r="R196" s="1045"/>
      <c r="S196" s="1045"/>
      <c r="T196" s="1045"/>
      <c r="U196" s="1046"/>
      <c r="V196" s="308"/>
      <c r="W196" s="341"/>
      <c r="X196" s="341"/>
      <c r="Y196" s="341"/>
    </row>
    <row r="197" spans="3:25" ht="13.9" customHeight="1" x14ac:dyDescent="0.15">
      <c r="C197" s="325"/>
      <c r="D197" s="1039"/>
      <c r="E197" s="1036"/>
      <c r="F197" s="1044"/>
      <c r="G197" s="1045"/>
      <c r="H197" s="1045"/>
      <c r="I197" s="1045"/>
      <c r="J197" s="1045"/>
      <c r="K197" s="1045"/>
      <c r="L197" s="1045"/>
      <c r="M197" s="1045"/>
      <c r="N197" s="1045"/>
      <c r="O197" s="1045"/>
      <c r="P197" s="1045"/>
      <c r="Q197" s="1045"/>
      <c r="R197" s="1045"/>
      <c r="S197" s="1045"/>
      <c r="T197" s="1045"/>
      <c r="U197" s="1046"/>
      <c r="V197" s="308"/>
      <c r="W197" s="341"/>
      <c r="X197" s="341"/>
      <c r="Y197" s="341"/>
    </row>
    <row r="198" spans="3:25" ht="13.9" customHeight="1" x14ac:dyDescent="0.15">
      <c r="C198" s="326"/>
      <c r="D198" s="1040"/>
      <c r="E198" s="1037"/>
      <c r="F198" s="1047"/>
      <c r="G198" s="1048"/>
      <c r="H198" s="1048"/>
      <c r="I198" s="1048"/>
      <c r="J198" s="1048"/>
      <c r="K198" s="1048"/>
      <c r="L198" s="1048"/>
      <c r="M198" s="1048"/>
      <c r="N198" s="1048"/>
      <c r="O198" s="1048"/>
      <c r="P198" s="1048"/>
      <c r="Q198" s="1048"/>
      <c r="R198" s="1048"/>
      <c r="S198" s="1048"/>
      <c r="T198" s="1048"/>
      <c r="U198" s="1049"/>
      <c r="V198" s="308"/>
      <c r="W198" s="341"/>
      <c r="X198" s="341"/>
      <c r="Y198" s="341"/>
    </row>
    <row r="199" spans="3:25" ht="18" customHeight="1" x14ac:dyDescent="0.15">
      <c r="C199" s="1052" t="s">
        <v>428</v>
      </c>
      <c r="D199" s="1052"/>
      <c r="E199" s="1052"/>
      <c r="F199" s="1052"/>
      <c r="G199" s="1052"/>
      <c r="H199" s="1052"/>
      <c r="I199" s="1052"/>
      <c r="J199" s="1052"/>
      <c r="K199" s="1052"/>
      <c r="L199" s="1052"/>
      <c r="M199" s="1052"/>
      <c r="N199" s="1052"/>
      <c r="O199" s="1052"/>
      <c r="P199" s="1052"/>
      <c r="Q199" s="1052"/>
      <c r="R199" s="1052"/>
      <c r="S199" s="1052"/>
      <c r="T199" s="1052"/>
      <c r="U199" s="1052"/>
      <c r="V199" s="321"/>
      <c r="W199" s="341"/>
      <c r="X199" s="341"/>
      <c r="Y199" s="341"/>
    </row>
    <row r="200" spans="3:25" ht="15" customHeight="1" x14ac:dyDescent="0.15">
      <c r="C200" s="330"/>
      <c r="D200" s="1038" t="s">
        <v>19</v>
      </c>
      <c r="E200" s="1035"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39"/>
      <c r="E201" s="1036"/>
      <c r="F201" s="1107" t="s">
        <v>268</v>
      </c>
      <c r="G201" s="1108"/>
      <c r="H201" s="1108"/>
      <c r="I201" s="1108"/>
      <c r="J201" s="1108"/>
      <c r="K201" s="1067">
        <f>+表紙!K225</f>
        <v>11473.099999999999</v>
      </c>
      <c r="L201" s="1067"/>
      <c r="M201" s="1067"/>
      <c r="N201" s="1067"/>
      <c r="O201" s="1067"/>
      <c r="P201" s="327" t="s">
        <v>13</v>
      </c>
      <c r="Q201" s="1097" t="s">
        <v>367</v>
      </c>
      <c r="R201" s="1098"/>
      <c r="S201" s="1098"/>
      <c r="T201" s="1098"/>
      <c r="U201" s="1099"/>
      <c r="V201" s="365"/>
      <c r="W201" s="365"/>
      <c r="X201" s="321"/>
      <c r="Y201" s="341"/>
    </row>
    <row r="202" spans="3:25" ht="45" customHeight="1" x14ac:dyDescent="0.15">
      <c r="C202" s="325"/>
      <c r="D202" s="1039"/>
      <c r="E202" s="1036"/>
      <c r="F202" s="328"/>
      <c r="G202" s="787" t="s">
        <v>224</v>
      </c>
      <c r="H202" s="788"/>
      <c r="I202" s="788"/>
      <c r="J202" s="788"/>
      <c r="K202" s="1067">
        <f>+表紙!K226</f>
        <v>11473.1</v>
      </c>
      <c r="L202" s="1067"/>
      <c r="M202" s="1067"/>
      <c r="N202" s="1067"/>
      <c r="O202" s="1067"/>
      <c r="P202" s="462" t="s">
        <v>13</v>
      </c>
      <c r="Q202" s="1100"/>
      <c r="R202" s="1101"/>
      <c r="S202" s="1101"/>
      <c r="T202" s="1101"/>
      <c r="U202" s="1102"/>
      <c r="V202" s="365"/>
      <c r="W202" s="365"/>
      <c r="X202" s="321"/>
      <c r="Y202" s="341"/>
    </row>
    <row r="203" spans="3:25" ht="45" customHeight="1" x14ac:dyDescent="0.15">
      <c r="C203" s="325"/>
      <c r="D203" s="1039"/>
      <c r="E203" s="1036"/>
      <c r="F203" s="328"/>
      <c r="G203" s="787" t="s">
        <v>225</v>
      </c>
      <c r="H203" s="788"/>
      <c r="I203" s="788"/>
      <c r="J203" s="788"/>
      <c r="K203" s="1067">
        <f>+表紙!K227</f>
        <v>11473.099999999999</v>
      </c>
      <c r="L203" s="1067"/>
      <c r="M203" s="1067"/>
      <c r="N203" s="1067"/>
      <c r="O203" s="1067"/>
      <c r="P203" s="462" t="s">
        <v>13</v>
      </c>
      <c r="Q203" s="1100"/>
      <c r="R203" s="1101"/>
      <c r="S203" s="1101"/>
      <c r="T203" s="1101"/>
      <c r="U203" s="1102"/>
      <c r="V203" s="365"/>
      <c r="W203" s="365"/>
      <c r="X203" s="321"/>
      <c r="Y203" s="341"/>
    </row>
    <row r="204" spans="3:25" ht="45" customHeight="1" x14ac:dyDescent="0.15">
      <c r="C204" s="325"/>
      <c r="D204" s="1039"/>
      <c r="E204" s="1036"/>
      <c r="F204" s="328"/>
      <c r="G204" s="787" t="s">
        <v>416</v>
      </c>
      <c r="H204" s="788"/>
      <c r="I204" s="788"/>
      <c r="J204" s="788"/>
      <c r="K204" s="1067">
        <f>+表紙!K228</f>
        <v>0</v>
      </c>
      <c r="L204" s="1067"/>
      <c r="M204" s="1067"/>
      <c r="N204" s="1067"/>
      <c r="O204" s="1067"/>
      <c r="P204" s="462" t="s">
        <v>13</v>
      </c>
      <c r="Q204" s="1100"/>
      <c r="R204" s="1101"/>
      <c r="S204" s="1101"/>
      <c r="T204" s="1101"/>
      <c r="U204" s="1102"/>
      <c r="V204" s="365"/>
      <c r="W204" s="365"/>
      <c r="X204" s="321"/>
      <c r="Y204" s="341"/>
    </row>
    <row r="205" spans="3:25" ht="45" customHeight="1" x14ac:dyDescent="0.15">
      <c r="C205" s="325"/>
      <c r="D205" s="1039"/>
      <c r="E205" s="1036"/>
      <c r="F205" s="329"/>
      <c r="G205" s="787" t="s">
        <v>417</v>
      </c>
      <c r="H205" s="788"/>
      <c r="I205" s="788"/>
      <c r="J205" s="788"/>
      <c r="K205" s="1067">
        <f>+表紙!K229</f>
        <v>0</v>
      </c>
      <c r="L205" s="1067"/>
      <c r="M205" s="1067"/>
      <c r="N205" s="1067"/>
      <c r="O205" s="1067"/>
      <c r="P205" s="462" t="s">
        <v>13</v>
      </c>
      <c r="Q205" s="1103"/>
      <c r="R205" s="1104"/>
      <c r="S205" s="1104"/>
      <c r="T205" s="1104"/>
      <c r="U205" s="1105"/>
      <c r="V205" s="365"/>
      <c r="W205" s="365"/>
      <c r="X205" s="321"/>
      <c r="Y205" s="341"/>
    </row>
    <row r="206" spans="3:25" ht="13.9" customHeight="1" x14ac:dyDescent="0.15">
      <c r="C206" s="325"/>
      <c r="D206" s="1039"/>
      <c r="E206" s="1036"/>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39"/>
      <c r="E207" s="1036"/>
      <c r="F207" s="1044" t="str">
        <f>IF(COUNTA(表紙!F231)=1,+表紙!F231,"")</f>
        <v>昨年度より、総排出量に対する最終処分率（重量換算）3.8％を目標値として設定した。
リサイクル施設へ直送、また制度の高い優良中間処理施設への搬入を一層促進する。</v>
      </c>
      <c r="G207" s="1045"/>
      <c r="H207" s="1045"/>
      <c r="I207" s="1045"/>
      <c r="J207" s="1045"/>
      <c r="K207" s="1045"/>
      <c r="L207" s="1045"/>
      <c r="M207" s="1045"/>
      <c r="N207" s="1045"/>
      <c r="O207" s="1045"/>
      <c r="P207" s="1045"/>
      <c r="Q207" s="1045"/>
      <c r="R207" s="1045"/>
      <c r="S207" s="1045"/>
      <c r="T207" s="1045"/>
      <c r="U207" s="1046"/>
      <c r="V207" s="321"/>
      <c r="W207" s="341"/>
      <c r="X207" s="341"/>
      <c r="Y207" s="341"/>
    </row>
    <row r="208" spans="3:25" ht="13.9" customHeight="1" x14ac:dyDescent="0.15">
      <c r="C208" s="325"/>
      <c r="D208" s="1039"/>
      <c r="E208" s="1036"/>
      <c r="F208" s="1044"/>
      <c r="G208" s="1045"/>
      <c r="H208" s="1045"/>
      <c r="I208" s="1045"/>
      <c r="J208" s="1045"/>
      <c r="K208" s="1045"/>
      <c r="L208" s="1045"/>
      <c r="M208" s="1045"/>
      <c r="N208" s="1045"/>
      <c r="O208" s="1045"/>
      <c r="P208" s="1045"/>
      <c r="Q208" s="1045"/>
      <c r="R208" s="1045"/>
      <c r="S208" s="1045"/>
      <c r="T208" s="1045"/>
      <c r="U208" s="1046"/>
      <c r="V208" s="321"/>
      <c r="W208" s="341"/>
      <c r="X208" s="341"/>
      <c r="Y208" s="341"/>
    </row>
    <row r="209" spans="1:25" ht="13.9" customHeight="1" x14ac:dyDescent="0.15">
      <c r="C209" s="325"/>
      <c r="D209" s="1039"/>
      <c r="E209" s="1036"/>
      <c r="F209" s="1044"/>
      <c r="G209" s="1045"/>
      <c r="H209" s="1045"/>
      <c r="I209" s="1045"/>
      <c r="J209" s="1045"/>
      <c r="K209" s="1045"/>
      <c r="L209" s="1045"/>
      <c r="M209" s="1045"/>
      <c r="N209" s="1045"/>
      <c r="O209" s="1045"/>
      <c r="P209" s="1045"/>
      <c r="Q209" s="1045"/>
      <c r="R209" s="1045"/>
      <c r="S209" s="1045"/>
      <c r="T209" s="1045"/>
      <c r="U209" s="1046"/>
      <c r="V209" s="321"/>
      <c r="W209" s="341"/>
      <c r="X209" s="341"/>
      <c r="Y209" s="341"/>
    </row>
    <row r="210" spans="1:25" ht="13.9" customHeight="1" x14ac:dyDescent="0.15">
      <c r="C210" s="325"/>
      <c r="D210" s="1039"/>
      <c r="E210" s="1036"/>
      <c r="F210" s="1044"/>
      <c r="G210" s="1045"/>
      <c r="H210" s="1045"/>
      <c r="I210" s="1045"/>
      <c r="J210" s="1045"/>
      <c r="K210" s="1045"/>
      <c r="L210" s="1045"/>
      <c r="M210" s="1045"/>
      <c r="N210" s="1045"/>
      <c r="O210" s="1045"/>
      <c r="P210" s="1045"/>
      <c r="Q210" s="1045"/>
      <c r="R210" s="1045"/>
      <c r="S210" s="1045"/>
      <c r="T210" s="1045"/>
      <c r="U210" s="1046"/>
      <c r="V210" s="321"/>
      <c r="W210" s="341"/>
      <c r="X210" s="341"/>
      <c r="Y210" s="341"/>
    </row>
    <row r="211" spans="1:25" ht="13.9" customHeight="1" x14ac:dyDescent="0.15">
      <c r="C211" s="325"/>
      <c r="D211" s="1039"/>
      <c r="E211" s="1036"/>
      <c r="F211" s="1044"/>
      <c r="G211" s="1045"/>
      <c r="H211" s="1045"/>
      <c r="I211" s="1045"/>
      <c r="J211" s="1045"/>
      <c r="K211" s="1045"/>
      <c r="L211" s="1045"/>
      <c r="M211" s="1045"/>
      <c r="N211" s="1045"/>
      <c r="O211" s="1045"/>
      <c r="P211" s="1045"/>
      <c r="Q211" s="1045"/>
      <c r="R211" s="1045"/>
      <c r="S211" s="1045"/>
      <c r="T211" s="1045"/>
      <c r="U211" s="1046"/>
      <c r="V211" s="321"/>
      <c r="W211" s="341"/>
      <c r="X211" s="341"/>
      <c r="Y211" s="341"/>
    </row>
    <row r="212" spans="1:25" ht="13.9" customHeight="1" x14ac:dyDescent="0.15">
      <c r="C212" s="325"/>
      <c r="D212" s="1039"/>
      <c r="E212" s="1036"/>
      <c r="F212" s="1044"/>
      <c r="G212" s="1045"/>
      <c r="H212" s="1045"/>
      <c r="I212" s="1045"/>
      <c r="J212" s="1045"/>
      <c r="K212" s="1045"/>
      <c r="L212" s="1045"/>
      <c r="M212" s="1045"/>
      <c r="N212" s="1045"/>
      <c r="O212" s="1045"/>
      <c r="P212" s="1045"/>
      <c r="Q212" s="1045"/>
      <c r="R212" s="1045"/>
      <c r="S212" s="1045"/>
      <c r="T212" s="1045"/>
      <c r="U212" s="1046"/>
      <c r="V212" s="321"/>
      <c r="W212" s="341"/>
      <c r="X212" s="341"/>
      <c r="Y212" s="341"/>
    </row>
    <row r="213" spans="1:25" ht="13.9" customHeight="1" x14ac:dyDescent="0.15">
      <c r="C213" s="325"/>
      <c r="D213" s="1039"/>
      <c r="E213" s="1036"/>
      <c r="F213" s="1044"/>
      <c r="G213" s="1045"/>
      <c r="H213" s="1045"/>
      <c r="I213" s="1045"/>
      <c r="J213" s="1045"/>
      <c r="K213" s="1045"/>
      <c r="L213" s="1045"/>
      <c r="M213" s="1045"/>
      <c r="N213" s="1045"/>
      <c r="O213" s="1045"/>
      <c r="P213" s="1045"/>
      <c r="Q213" s="1045"/>
      <c r="R213" s="1045"/>
      <c r="S213" s="1045"/>
      <c r="T213" s="1045"/>
      <c r="U213" s="1046"/>
      <c r="V213" s="321"/>
      <c r="W213" s="341"/>
      <c r="X213" s="341"/>
      <c r="Y213" s="341"/>
    </row>
    <row r="214" spans="1:25" ht="13.9" customHeight="1" x14ac:dyDescent="0.15">
      <c r="C214" s="325"/>
      <c r="D214" s="1039"/>
      <c r="E214" s="1036"/>
      <c r="F214" s="1044"/>
      <c r="G214" s="1045"/>
      <c r="H214" s="1045"/>
      <c r="I214" s="1045"/>
      <c r="J214" s="1045"/>
      <c r="K214" s="1045"/>
      <c r="L214" s="1045"/>
      <c r="M214" s="1045"/>
      <c r="N214" s="1045"/>
      <c r="O214" s="1045"/>
      <c r="P214" s="1045"/>
      <c r="Q214" s="1045"/>
      <c r="R214" s="1045"/>
      <c r="S214" s="1045"/>
      <c r="T214" s="1045"/>
      <c r="U214" s="1046"/>
      <c r="V214" s="321"/>
      <c r="W214" s="341"/>
      <c r="X214" s="341"/>
      <c r="Y214" s="341"/>
    </row>
    <row r="215" spans="1:25" ht="13.9" customHeight="1" x14ac:dyDescent="0.15">
      <c r="C215" s="325"/>
      <c r="D215" s="1039"/>
      <c r="E215" s="1036"/>
      <c r="F215" s="1047"/>
      <c r="G215" s="1048"/>
      <c r="H215" s="1048"/>
      <c r="I215" s="1048"/>
      <c r="J215" s="1048"/>
      <c r="K215" s="1048"/>
      <c r="L215" s="1048"/>
      <c r="M215" s="1048"/>
      <c r="N215" s="1048"/>
      <c r="O215" s="1048"/>
      <c r="P215" s="1048"/>
      <c r="Q215" s="1048"/>
      <c r="R215" s="1048"/>
      <c r="S215" s="1048"/>
      <c r="T215" s="1048"/>
      <c r="U215" s="1049"/>
      <c r="V215" s="321"/>
      <c r="W215" s="341"/>
      <c r="X215" s="341"/>
      <c r="Y215" s="341"/>
    </row>
    <row r="216" spans="1:25" ht="60" customHeight="1" x14ac:dyDescent="0.15">
      <c r="C216" s="1111" t="s">
        <v>15</v>
      </c>
      <c r="D216" s="1112"/>
      <c r="E216" s="1113"/>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2" t="s">
        <v>429</v>
      </c>
      <c r="D222" s="1052"/>
      <c r="E222" s="1052"/>
      <c r="F222" s="1052"/>
      <c r="G222" s="1052"/>
      <c r="H222" s="1052"/>
      <c r="I222" s="1052"/>
      <c r="J222" s="1052"/>
      <c r="K222" s="1052"/>
      <c r="L222" s="1052"/>
      <c r="M222" s="1052"/>
      <c r="N222" s="1052"/>
      <c r="O222" s="1052"/>
      <c r="P222" s="1052"/>
      <c r="Q222" s="1052"/>
      <c r="R222" s="1052"/>
      <c r="S222" s="1052"/>
      <c r="T222" s="1052"/>
      <c r="U222" s="1052"/>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09" t="s">
        <v>403</v>
      </c>
      <c r="E225" s="1109"/>
      <c r="F225" s="1109"/>
      <c r="G225" s="1109"/>
      <c r="H225" s="1109"/>
      <c r="I225" s="1109"/>
      <c r="J225" s="1109"/>
      <c r="K225" s="1109"/>
      <c r="L225" s="1109"/>
      <c r="M225" s="1109"/>
      <c r="N225" s="1109"/>
      <c r="O225" s="1109"/>
      <c r="P225" s="1109"/>
      <c r="Q225" s="1109"/>
      <c r="R225" s="1109"/>
      <c r="S225" s="1109"/>
      <c r="T225" s="1109"/>
      <c r="U225" s="1110"/>
    </row>
    <row r="226" spans="1:22" ht="40.9" customHeight="1" x14ac:dyDescent="0.15">
      <c r="C226" s="334"/>
      <c r="D226" s="1109" t="s">
        <v>412</v>
      </c>
      <c r="E226" s="1109"/>
      <c r="F226" s="1109"/>
      <c r="G226" s="1109"/>
      <c r="H226" s="1109"/>
      <c r="I226" s="1109"/>
      <c r="J226" s="1109"/>
      <c r="K226" s="1109"/>
      <c r="L226" s="1109"/>
      <c r="M226" s="1109"/>
      <c r="N226" s="1109"/>
      <c r="O226" s="1109"/>
      <c r="P226" s="1109"/>
      <c r="Q226" s="1109"/>
      <c r="R226" s="1109"/>
      <c r="S226" s="1109"/>
      <c r="T226" s="1109"/>
      <c r="U226" s="111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09" t="s">
        <v>275</v>
      </c>
      <c r="F230" s="1109"/>
      <c r="G230" s="1109"/>
      <c r="H230" s="1109"/>
      <c r="I230" s="1109"/>
      <c r="J230" s="1109"/>
      <c r="K230" s="1109"/>
      <c r="L230" s="1109"/>
      <c r="M230" s="1109"/>
      <c r="N230" s="1109"/>
      <c r="O230" s="1109"/>
      <c r="P230" s="1109"/>
      <c r="Q230" s="1109"/>
      <c r="R230" s="1109"/>
      <c r="S230" s="1109"/>
      <c r="T230" s="1109"/>
      <c r="U230" s="1110"/>
    </row>
    <row r="231" spans="1:22" ht="30" customHeight="1" x14ac:dyDescent="0.15">
      <c r="C231" s="334"/>
      <c r="D231" s="336" t="s">
        <v>273</v>
      </c>
      <c r="E231" s="1109" t="s">
        <v>276</v>
      </c>
      <c r="F231" s="1109"/>
      <c r="G231" s="1109"/>
      <c r="H231" s="1109"/>
      <c r="I231" s="1109"/>
      <c r="J231" s="1109"/>
      <c r="K231" s="1109"/>
      <c r="L231" s="1109"/>
      <c r="M231" s="1109"/>
      <c r="N231" s="1109"/>
      <c r="O231" s="1109"/>
      <c r="P231" s="1109"/>
      <c r="Q231" s="1109"/>
      <c r="R231" s="1109"/>
      <c r="S231" s="1109"/>
      <c r="T231" s="1109"/>
      <c r="U231" s="1110"/>
    </row>
    <row r="232" spans="1:22" ht="40.9" customHeight="1" x14ac:dyDescent="0.15">
      <c r="C232" s="334">
        <v>4</v>
      </c>
      <c r="D232" s="1109" t="s">
        <v>277</v>
      </c>
      <c r="E232" s="1109"/>
      <c r="F232" s="1109"/>
      <c r="G232" s="1109"/>
      <c r="H232" s="1109"/>
      <c r="I232" s="1109"/>
      <c r="J232" s="1109"/>
      <c r="K232" s="1109"/>
      <c r="L232" s="1109"/>
      <c r="M232" s="1109"/>
      <c r="N232" s="1109"/>
      <c r="O232" s="1109"/>
      <c r="P232" s="1109"/>
      <c r="Q232" s="1109"/>
      <c r="R232" s="1109"/>
      <c r="S232" s="1109"/>
      <c r="T232" s="1109"/>
      <c r="U232" s="1110"/>
    </row>
    <row r="233" spans="1:22" ht="76.150000000000006" customHeight="1" x14ac:dyDescent="0.15">
      <c r="C233" s="334">
        <v>5</v>
      </c>
      <c r="D233" s="1109" t="s">
        <v>414</v>
      </c>
      <c r="E233" s="1109"/>
      <c r="F233" s="1109"/>
      <c r="G233" s="1109"/>
      <c r="H233" s="1109"/>
      <c r="I233" s="1109"/>
      <c r="J233" s="1109"/>
      <c r="K233" s="1109"/>
      <c r="L233" s="1109"/>
      <c r="M233" s="1109"/>
      <c r="N233" s="1109"/>
      <c r="O233" s="1109"/>
      <c r="P233" s="1109"/>
      <c r="Q233" s="1109"/>
      <c r="R233" s="1109"/>
      <c r="S233" s="1109"/>
      <c r="T233" s="1109"/>
      <c r="U233" s="1110"/>
    </row>
    <row r="234" spans="1:22" ht="40.9" customHeight="1" x14ac:dyDescent="0.15">
      <c r="C234" s="334">
        <v>6</v>
      </c>
      <c r="D234" s="1109" t="s">
        <v>278</v>
      </c>
      <c r="E234" s="1109"/>
      <c r="F234" s="1109"/>
      <c r="G234" s="1109"/>
      <c r="H234" s="1109"/>
      <c r="I234" s="1109"/>
      <c r="J234" s="1109"/>
      <c r="K234" s="1109"/>
      <c r="L234" s="1109"/>
      <c r="M234" s="1109"/>
      <c r="N234" s="1109"/>
      <c r="O234" s="1109"/>
      <c r="P234" s="1109"/>
      <c r="Q234" s="1109"/>
      <c r="R234" s="1109"/>
      <c r="S234" s="1109"/>
      <c r="T234" s="1109"/>
      <c r="U234" s="111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4" t="s">
        <v>171</v>
      </c>
      <c r="C4" s="1114"/>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15" t="s">
        <v>172</v>
      </c>
      <c r="C14" s="1115"/>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I76"/>
  <sheetViews>
    <sheetView showGridLines="0" topLeftCell="A16" zoomScaleNormal="100"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204</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5172.3</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5444.5</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5172.3</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5172.3</v>
      </c>
      <c r="P27" s="853"/>
      <c r="Q27" s="853"/>
      <c r="R27" s="853"/>
      <c r="S27" s="59" t="s">
        <v>38</v>
      </c>
      <c r="T27" s="80"/>
      <c r="U27" s="80"/>
      <c r="X27" s="78" t="s">
        <v>39</v>
      </c>
      <c r="Y27" s="81"/>
      <c r="AG27" s="68"/>
      <c r="AH27" s="68"/>
      <c r="AI27" s="68"/>
      <c r="AJ27" s="68"/>
      <c r="AK27" s="895">
        <f>+AG18+O27</f>
        <v>5172.3</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5172.3</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5444.5</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5444.5</v>
      </c>
      <c r="G30" s="865"/>
      <c r="H30" s="234" t="s">
        <v>199</v>
      </c>
      <c r="L30" s="862"/>
      <c r="O30" s="71"/>
      <c r="Q30" s="852">
        <f>+ROUND(Z28,1)+ROUND(Z29,1)+ROUND(Z30,1)</f>
        <v>5172.3</v>
      </c>
      <c r="R30" s="853"/>
      <c r="S30" s="853"/>
      <c r="T30" s="853"/>
      <c r="U30" s="59" t="s">
        <v>16</v>
      </c>
      <c r="X30" s="850" t="s">
        <v>187</v>
      </c>
      <c r="Y30" s="851"/>
      <c r="Z30" s="843"/>
      <c r="AA30" s="844"/>
      <c r="AB30" s="844"/>
      <c r="AC30" s="844"/>
      <c r="AD30" s="844"/>
      <c r="AE30" s="59" t="s">
        <v>13</v>
      </c>
      <c r="AK30" s="804">
        <v>5172.3</v>
      </c>
      <c r="AL30" s="805"/>
      <c r="AM30" s="805"/>
      <c r="AN30" s="805"/>
      <c r="AO30" s="67" t="s">
        <v>13</v>
      </c>
      <c r="AR30" s="910"/>
      <c r="AS30" s="907"/>
      <c r="AT30" s="907"/>
      <c r="AU30" s="908"/>
    </row>
    <row r="31" spans="2:48" ht="27" customHeight="1" thickTop="1" thickBot="1" x14ac:dyDescent="0.2">
      <c r="B31" s="878" t="s">
        <v>376</v>
      </c>
      <c r="C31" s="829"/>
      <c r="D31" s="829"/>
      <c r="E31" s="830"/>
      <c r="F31" s="864">
        <v>5444.5</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2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I76"/>
  <sheetViews>
    <sheetView showGridLines="0" topLeftCell="A16"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205</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1.7</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1.8</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1.7</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1.7</v>
      </c>
      <c r="P27" s="853"/>
      <c r="Q27" s="853"/>
      <c r="R27" s="853"/>
      <c r="S27" s="59" t="s">
        <v>38</v>
      </c>
      <c r="T27" s="80"/>
      <c r="U27" s="80"/>
      <c r="X27" s="78" t="s">
        <v>39</v>
      </c>
      <c r="Y27" s="81"/>
      <c r="AG27" s="68"/>
      <c r="AH27" s="68"/>
      <c r="AI27" s="68"/>
      <c r="AJ27" s="68"/>
      <c r="AK27" s="895">
        <f>+AG18+O27</f>
        <v>1.7</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1.7</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1.8</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1.8</v>
      </c>
      <c r="G30" s="865"/>
      <c r="H30" s="234" t="s">
        <v>199</v>
      </c>
      <c r="L30" s="862"/>
      <c r="O30" s="71"/>
      <c r="Q30" s="852">
        <f>+ROUND(Z28,1)+ROUND(Z29,1)+ROUND(Z30,1)</f>
        <v>1.7</v>
      </c>
      <c r="R30" s="853"/>
      <c r="S30" s="853"/>
      <c r="T30" s="853"/>
      <c r="U30" s="59" t="s">
        <v>16</v>
      </c>
      <c r="X30" s="850" t="s">
        <v>187</v>
      </c>
      <c r="Y30" s="851"/>
      <c r="Z30" s="843"/>
      <c r="AA30" s="844"/>
      <c r="AB30" s="844"/>
      <c r="AC30" s="844"/>
      <c r="AD30" s="844"/>
      <c r="AE30" s="59" t="s">
        <v>13</v>
      </c>
      <c r="AK30" s="804">
        <v>1.7</v>
      </c>
      <c r="AL30" s="805"/>
      <c r="AM30" s="805"/>
      <c r="AN30" s="805"/>
      <c r="AO30" s="67" t="s">
        <v>13</v>
      </c>
      <c r="AR30" s="910"/>
      <c r="AS30" s="907"/>
      <c r="AT30" s="907"/>
      <c r="AU30" s="908"/>
    </row>
    <row r="31" spans="2:48" ht="27" customHeight="1" thickTop="1" thickBot="1" x14ac:dyDescent="0.2">
      <c r="B31" s="878" t="s">
        <v>376</v>
      </c>
      <c r="C31" s="829"/>
      <c r="D31" s="829"/>
      <c r="E31" s="830"/>
      <c r="F31" s="864">
        <v>1.8</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300-000001000000}">
      <formula1>F9=ROUND(F9,1)</formula1>
    </dataValidation>
    <dataValidation type="textLength" allowBlank="1" showErrorMessage="1" errorTitle="要確認" error="「廃油」は、中間処理を経ずに「最終処分」はできません。" sqref="Q33:T33" xr:uid="{00000000-0002-0000-03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I76"/>
  <sheetViews>
    <sheetView showGridLines="0" topLeftCell="A16"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206</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3.4</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3.6</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3.4</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3.4</v>
      </c>
      <c r="P27" s="853"/>
      <c r="Q27" s="853"/>
      <c r="R27" s="853"/>
      <c r="S27" s="59" t="s">
        <v>38</v>
      </c>
      <c r="T27" s="80"/>
      <c r="U27" s="80"/>
      <c r="X27" s="78" t="s">
        <v>39</v>
      </c>
      <c r="Y27" s="81"/>
      <c r="AG27" s="68"/>
      <c r="AH27" s="68"/>
      <c r="AI27" s="68"/>
      <c r="AJ27" s="68"/>
      <c r="AK27" s="895">
        <f>+AG18+O27</f>
        <v>3.4</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3.4</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3.6</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3.6</v>
      </c>
      <c r="G30" s="865"/>
      <c r="H30" s="234" t="s">
        <v>199</v>
      </c>
      <c r="L30" s="862"/>
      <c r="O30" s="71"/>
      <c r="Q30" s="852">
        <f>+ROUND(Z28,1)+ROUND(Z29,1)+ROUND(Z30,1)</f>
        <v>3.4</v>
      </c>
      <c r="R30" s="853"/>
      <c r="S30" s="853"/>
      <c r="T30" s="853"/>
      <c r="U30" s="59" t="s">
        <v>16</v>
      </c>
      <c r="X30" s="850" t="s">
        <v>187</v>
      </c>
      <c r="Y30" s="851"/>
      <c r="Z30" s="843"/>
      <c r="AA30" s="844"/>
      <c r="AB30" s="844"/>
      <c r="AC30" s="844"/>
      <c r="AD30" s="844"/>
      <c r="AE30" s="59" t="s">
        <v>13</v>
      </c>
      <c r="AK30" s="804">
        <v>3.4</v>
      </c>
      <c r="AL30" s="805"/>
      <c r="AM30" s="805"/>
      <c r="AN30" s="805"/>
      <c r="AO30" s="67" t="s">
        <v>13</v>
      </c>
      <c r="AR30" s="910"/>
      <c r="AS30" s="907"/>
      <c r="AT30" s="907"/>
      <c r="AU30" s="908"/>
    </row>
    <row r="31" spans="2:48" ht="27" customHeight="1" thickTop="1" thickBot="1" x14ac:dyDescent="0.2">
      <c r="B31" s="878" t="s">
        <v>376</v>
      </c>
      <c r="C31" s="829"/>
      <c r="D31" s="829"/>
      <c r="E31" s="830"/>
      <c r="F31" s="864">
        <v>3.6</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xr:uid="{00000000-0002-0000-0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400-000001000000}">
      <formula1>F9=ROUND(F9,1)</formula1>
    </dataValidation>
    <dataValidation type="textLength" allowBlank="1" showInputMessage="1" showErrorMessage="1" errorTitle="要確認" error="「廃酸」は、中間処理を経ずに「最終処分」はできません。" sqref="Q33:T33" xr:uid="{00000000-0002-0000-04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I76"/>
  <sheetViews>
    <sheetView showGridLines="0" topLeftCell="A19"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207</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104.1</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109.6</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104.1</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104.1</v>
      </c>
      <c r="P27" s="853"/>
      <c r="Q27" s="853"/>
      <c r="R27" s="853"/>
      <c r="S27" s="59" t="s">
        <v>38</v>
      </c>
      <c r="T27" s="80"/>
      <c r="U27" s="80"/>
      <c r="X27" s="78" t="s">
        <v>39</v>
      </c>
      <c r="Y27" s="81"/>
      <c r="AG27" s="68"/>
      <c r="AH27" s="68"/>
      <c r="AI27" s="68"/>
      <c r="AJ27" s="68"/>
      <c r="AK27" s="895">
        <f>+AG18+O27</f>
        <v>104.1</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104.1</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109.6</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109.6</v>
      </c>
      <c r="G30" s="865"/>
      <c r="H30" s="234" t="s">
        <v>199</v>
      </c>
      <c r="L30" s="862"/>
      <c r="O30" s="71"/>
      <c r="Q30" s="852">
        <f>+ROUND(Z28,1)+ROUND(Z29,1)+ROUND(Z30,1)</f>
        <v>104.1</v>
      </c>
      <c r="R30" s="853"/>
      <c r="S30" s="853"/>
      <c r="T30" s="853"/>
      <c r="U30" s="59" t="s">
        <v>16</v>
      </c>
      <c r="X30" s="850" t="s">
        <v>187</v>
      </c>
      <c r="Y30" s="851"/>
      <c r="Z30" s="843"/>
      <c r="AA30" s="844"/>
      <c r="AB30" s="844"/>
      <c r="AC30" s="844"/>
      <c r="AD30" s="844"/>
      <c r="AE30" s="59" t="s">
        <v>13</v>
      </c>
      <c r="AK30" s="804">
        <v>104.1</v>
      </c>
      <c r="AL30" s="805"/>
      <c r="AM30" s="805"/>
      <c r="AN30" s="805"/>
      <c r="AO30" s="67" t="s">
        <v>13</v>
      </c>
      <c r="AR30" s="910"/>
      <c r="AS30" s="907"/>
      <c r="AT30" s="907"/>
      <c r="AU30" s="908"/>
    </row>
    <row r="31" spans="2:48" ht="27" customHeight="1" thickTop="1" thickBot="1" x14ac:dyDescent="0.2">
      <c r="B31" s="878" t="s">
        <v>376</v>
      </c>
      <c r="C31" s="829"/>
      <c r="D31" s="829"/>
      <c r="E31" s="830"/>
      <c r="F31" s="864">
        <v>109.6</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5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500-000001000000}">
      <formula1>F9=ROUND(F9,1)</formula1>
    </dataValidation>
    <dataValidation type="textLength" allowBlank="1" showInputMessage="1" showErrorMessage="1" errorTitle="要確認" error="「廃ｱﾙｶﾘ」は、中間処理を経ずに「最終処分」はできません。" sqref="Q33:T33" xr:uid="{00000000-0002-0000-05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I76"/>
  <sheetViews>
    <sheetView showGridLines="0" topLeftCell="A16"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381.9</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402</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381.9</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381.9</v>
      </c>
      <c r="P27" s="853"/>
      <c r="Q27" s="853"/>
      <c r="R27" s="853"/>
      <c r="S27" s="59" t="s">
        <v>38</v>
      </c>
      <c r="T27" s="80"/>
      <c r="U27" s="80"/>
      <c r="X27" s="78" t="s">
        <v>39</v>
      </c>
      <c r="Y27" s="81"/>
      <c r="AG27" s="68"/>
      <c r="AH27" s="68"/>
      <c r="AI27" s="68"/>
      <c r="AJ27" s="68"/>
      <c r="AK27" s="895">
        <f>+AG18+O27</f>
        <v>381.9</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381.9</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402</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402</v>
      </c>
      <c r="G30" s="865"/>
      <c r="H30" s="234" t="s">
        <v>199</v>
      </c>
      <c r="L30" s="862"/>
      <c r="O30" s="71"/>
      <c r="Q30" s="852">
        <f>+ROUND(Z28,1)+ROUND(Z29,1)+ROUND(Z30,1)</f>
        <v>381.9</v>
      </c>
      <c r="R30" s="853"/>
      <c r="S30" s="853"/>
      <c r="T30" s="853"/>
      <c r="U30" s="59" t="s">
        <v>16</v>
      </c>
      <c r="X30" s="850" t="s">
        <v>187</v>
      </c>
      <c r="Y30" s="851"/>
      <c r="Z30" s="843"/>
      <c r="AA30" s="844"/>
      <c r="AB30" s="844"/>
      <c r="AC30" s="844"/>
      <c r="AD30" s="844"/>
      <c r="AE30" s="59" t="s">
        <v>13</v>
      </c>
      <c r="AK30" s="804">
        <v>381.9</v>
      </c>
      <c r="AL30" s="805"/>
      <c r="AM30" s="805"/>
      <c r="AN30" s="805"/>
      <c r="AO30" s="67" t="s">
        <v>13</v>
      </c>
      <c r="AR30" s="910"/>
      <c r="AS30" s="907"/>
      <c r="AT30" s="907"/>
      <c r="AU30" s="908"/>
    </row>
    <row r="31" spans="2:48" ht="27" customHeight="1" thickTop="1" thickBot="1" x14ac:dyDescent="0.2">
      <c r="B31" s="878" t="s">
        <v>376</v>
      </c>
      <c r="C31" s="829"/>
      <c r="D31" s="829"/>
      <c r="E31" s="830"/>
      <c r="F31" s="864">
        <v>402</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6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6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I76"/>
  <sheetViews>
    <sheetView showGridLines="0" tabSelected="1" topLeftCell="A19"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8" t="s">
        <v>90</v>
      </c>
      <c r="C7" s="869"/>
      <c r="D7" s="870" t="s">
        <v>209</v>
      </c>
      <c r="E7" s="871"/>
      <c r="F7" s="871"/>
      <c r="G7" s="871"/>
      <c r="H7" s="872"/>
      <c r="I7" s="162"/>
      <c r="J7" s="68"/>
      <c r="K7" s="175"/>
      <c r="L7" s="917" t="s">
        <v>93</v>
      </c>
      <c r="M7" s="918"/>
      <c r="N7" s="918"/>
      <c r="O7" s="918"/>
      <c r="P7" s="918"/>
      <c r="Q7" s="918"/>
      <c r="R7" s="918"/>
      <c r="S7" s="918"/>
      <c r="T7" s="918"/>
      <c r="U7" s="918"/>
      <c r="V7" s="919"/>
      <c r="W7" s="919"/>
      <c r="X7" s="918"/>
      <c r="Y7" s="918"/>
      <c r="Z7" s="918"/>
      <c r="AA7" s="920"/>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7</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7.4</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7</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7</v>
      </c>
      <c r="P27" s="853"/>
      <c r="Q27" s="853"/>
      <c r="R27" s="853"/>
      <c r="S27" s="59" t="s">
        <v>38</v>
      </c>
      <c r="T27" s="80"/>
      <c r="U27" s="80"/>
      <c r="X27" s="78" t="s">
        <v>39</v>
      </c>
      <c r="Y27" s="81"/>
      <c r="AG27" s="68"/>
      <c r="AH27" s="68"/>
      <c r="AI27" s="68"/>
      <c r="AJ27" s="68"/>
      <c r="AK27" s="895">
        <f>+AG18+O27</f>
        <v>7</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7</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7.4</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7.4</v>
      </c>
      <c r="G30" s="865"/>
      <c r="H30" s="234" t="s">
        <v>199</v>
      </c>
      <c r="L30" s="862"/>
      <c r="O30" s="71"/>
      <c r="Q30" s="852">
        <f>+ROUND(Z28,1)+ROUND(Z29,1)+ROUND(Z30,1)</f>
        <v>7</v>
      </c>
      <c r="R30" s="853"/>
      <c r="S30" s="853"/>
      <c r="T30" s="853"/>
      <c r="U30" s="59" t="s">
        <v>16</v>
      </c>
      <c r="X30" s="850" t="s">
        <v>187</v>
      </c>
      <c r="Y30" s="851"/>
      <c r="Z30" s="843"/>
      <c r="AA30" s="844"/>
      <c r="AB30" s="844"/>
      <c r="AC30" s="844"/>
      <c r="AD30" s="844"/>
      <c r="AE30" s="59" t="s">
        <v>13</v>
      </c>
      <c r="AK30" s="804">
        <v>7</v>
      </c>
      <c r="AL30" s="805"/>
      <c r="AM30" s="805"/>
      <c r="AN30" s="805"/>
      <c r="AO30" s="67" t="s">
        <v>13</v>
      </c>
      <c r="AR30" s="910"/>
      <c r="AS30" s="907"/>
      <c r="AT30" s="907"/>
      <c r="AU30" s="908"/>
    </row>
    <row r="31" spans="2:48" ht="27" customHeight="1" thickTop="1" thickBot="1" x14ac:dyDescent="0.2">
      <c r="B31" s="878" t="s">
        <v>376</v>
      </c>
      <c r="C31" s="829"/>
      <c r="D31" s="829"/>
      <c r="E31" s="830"/>
      <c r="F31" s="864">
        <v>7.4</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7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7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I76"/>
  <sheetViews>
    <sheetView showGridLines="0" tabSelected="1" topLeftCell="A16" workbookViewId="0">
      <selection activeCell="K27" sqref="K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株式会社竹中工務店　東京本店</v>
      </c>
      <c r="AF5" s="806"/>
      <c r="AG5" s="806"/>
      <c r="AH5" s="806"/>
      <c r="AI5" s="806"/>
      <c r="AJ5" s="806"/>
      <c r="AK5" s="806"/>
      <c r="AL5" s="806"/>
      <c r="AM5" s="806"/>
      <c r="AN5" s="806"/>
      <c r="AO5" s="806"/>
      <c r="AP5" s="806"/>
      <c r="AQ5" s="806"/>
      <c r="AR5" s="806"/>
      <c r="AS5" s="806"/>
      <c r="AT5" s="806"/>
      <c r="AU5" s="806"/>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8" t="s">
        <v>90</v>
      </c>
      <c r="C7" s="869"/>
      <c r="D7" s="870" t="s">
        <v>210</v>
      </c>
      <c r="E7" s="871"/>
      <c r="F7" s="871"/>
      <c r="G7" s="871"/>
      <c r="H7" s="872"/>
      <c r="I7" s="162"/>
      <c r="J7" s="68"/>
      <c r="K7" s="175"/>
      <c r="L7" s="924" t="s">
        <v>226</v>
      </c>
      <c r="M7" s="925"/>
      <c r="N7" s="925"/>
      <c r="O7" s="925"/>
      <c r="P7" s="925"/>
      <c r="Q7" s="925"/>
      <c r="R7" s="925"/>
      <c r="S7" s="925"/>
      <c r="T7" s="925"/>
      <c r="U7" s="925"/>
      <c r="V7" s="926"/>
      <c r="W7" s="926"/>
      <c r="X7" s="925"/>
      <c r="Y7" s="925"/>
      <c r="Z7" s="925"/>
      <c r="AA7" s="927"/>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28" t="s">
        <v>113</v>
      </c>
      <c r="D8" s="828"/>
      <c r="E8" s="828"/>
      <c r="F8" s="828"/>
      <c r="G8" s="828"/>
      <c r="H8" s="828"/>
      <c r="I8" s="828"/>
      <c r="J8" s="828"/>
      <c r="K8" s="167"/>
      <c r="L8" s="928"/>
      <c r="M8" s="929"/>
      <c r="N8" s="929"/>
      <c r="O8" s="929"/>
      <c r="P8" s="929"/>
      <c r="Q8" s="929"/>
      <c r="R8" s="929"/>
      <c r="S8" s="929"/>
      <c r="T8" s="929"/>
      <c r="U8" s="929"/>
      <c r="V8" s="929"/>
      <c r="W8" s="929"/>
      <c r="X8" s="929"/>
      <c r="Y8" s="929"/>
      <c r="Z8" s="929"/>
      <c r="AA8" s="930"/>
      <c r="AB8" s="113"/>
      <c r="AC8" s="113"/>
      <c r="AD8" s="113"/>
      <c r="AE8" s="68"/>
      <c r="AF8" s="64"/>
      <c r="AG8" s="60" t="s">
        <v>29</v>
      </c>
      <c r="AH8" s="808" t="s">
        <v>380</v>
      </c>
      <c r="AI8" s="808"/>
      <c r="AJ8" s="808"/>
      <c r="AK8" s="808"/>
      <c r="AL8" s="808"/>
      <c r="AM8" s="809"/>
      <c r="AN8" s="68"/>
      <c r="AO8" s="68"/>
      <c r="AP8" s="68"/>
      <c r="AQ8" s="68"/>
      <c r="AR8" s="229"/>
      <c r="AS8" s="229"/>
      <c r="AT8"/>
      <c r="AU8"/>
    </row>
    <row r="9" spans="2:48"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8"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8" ht="24.75" customHeight="1" thickTop="1" thickBot="1" x14ac:dyDescent="0.2">
      <c r="F12" s="826">
        <f>+ROUND(O12,1)+ROUND(O15,1)+ROUND(O18,1)+ROUND(O24,1)+O27-ROUND(F15,1)</f>
        <v>464.3</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8"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8"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8"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488.8</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464.3</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464.3</v>
      </c>
      <c r="P27" s="853"/>
      <c r="Q27" s="853"/>
      <c r="R27" s="853"/>
      <c r="S27" s="59" t="s">
        <v>38</v>
      </c>
      <c r="T27" s="80"/>
      <c r="U27" s="80"/>
      <c r="X27" s="78" t="s">
        <v>39</v>
      </c>
      <c r="Y27" s="81"/>
      <c r="AG27" s="68"/>
      <c r="AH27" s="68"/>
      <c r="AI27" s="68"/>
      <c r="AJ27" s="68"/>
      <c r="AK27" s="895">
        <f>+AG18+O27</f>
        <v>464.3</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464.3</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488.8</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488.8</v>
      </c>
      <c r="G30" s="865"/>
      <c r="H30" s="234" t="s">
        <v>199</v>
      </c>
      <c r="L30" s="862"/>
      <c r="O30" s="71"/>
      <c r="Q30" s="852">
        <f>+ROUND(Z28,1)+ROUND(Z29,1)+ROUND(Z30,1)</f>
        <v>464.3</v>
      </c>
      <c r="R30" s="853"/>
      <c r="S30" s="853"/>
      <c r="T30" s="853"/>
      <c r="U30" s="59" t="s">
        <v>16</v>
      </c>
      <c r="X30" s="850" t="s">
        <v>187</v>
      </c>
      <c r="Y30" s="851"/>
      <c r="Z30" s="843"/>
      <c r="AA30" s="844"/>
      <c r="AB30" s="844"/>
      <c r="AC30" s="844"/>
      <c r="AD30" s="844"/>
      <c r="AE30" s="59" t="s">
        <v>13</v>
      </c>
      <c r="AK30" s="804">
        <v>464.3</v>
      </c>
      <c r="AL30" s="805"/>
      <c r="AM30" s="805"/>
      <c r="AN30" s="805"/>
      <c r="AO30" s="67" t="s">
        <v>13</v>
      </c>
      <c r="AR30" s="910"/>
      <c r="AS30" s="907"/>
      <c r="AT30" s="907"/>
      <c r="AU30" s="908"/>
    </row>
    <row r="31" spans="2:48" ht="27" customHeight="1" thickTop="1" thickBot="1" x14ac:dyDescent="0.2">
      <c r="B31" s="878" t="s">
        <v>376</v>
      </c>
      <c r="C31" s="829"/>
      <c r="D31" s="829"/>
      <c r="E31" s="830"/>
      <c r="F31" s="864">
        <v>488.8</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8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8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