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28" i="94"/>
  <c r="H26"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<sst xmlns="http://schemas.openxmlformats.org/spreadsheetml/2006/main" count="3170" uniqueCount="458">
  <si>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</si>
  <si>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</si>
  <si>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</si>
  <si>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</si>
  <si>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</si>
  <si>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</si>
  <si>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</si>
  <si>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</si>
  <si>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</si>
  <si>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</si>
  <si>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</si>
  <si>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</si>
  <si>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</si>
  <si>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</si>
  <si>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</si>
  <si>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</si>
  <si>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</si>
  <si>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</si>
  <si>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</si>
  <si>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</si>
  <si>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</si>
  <si>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</si>
  <si>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</si>
  <si>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</si>
  <si>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</si>
  <si>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</si>
  <si>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</si>
  <si>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</si>
  <si>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</si>
  <si>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</si>
  <si>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</si>
  <si>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</si>
  <si>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</si>
  <si>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</si>
  <si>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</si>
  <si>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</si>
  <si>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</si>
  <si>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</si>
  <si>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</si>
  <si>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</si>
  <si>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</si>
  <si>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</si>
  <si>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</si>
  <si>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</si>
  <si>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</si>
  <si>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</si>
  <si>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</si>
  <si>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</si>
  <si>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</si>
  <si>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</si>
  <si>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</si>
  <si>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</si>
  <si>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</si>
  <si>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</si>
  <si>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</si>
  <si>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</si>
  <si>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</si>
  <si>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</si>
  <si>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</si>
  <si>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</si>
  <si>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</si>
  <si>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</si>
  <si>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</si>
  <si>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</si>
  <si>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</si>
  <si>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</si>
  <si>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</si>
  <si>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</si>
  <si>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</si>
  <si>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</si>
  <si>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</si>
  <si>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</si>
  <si>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</si>
  <si>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</si>
  <si>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</si>
  <si>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</si>
  <si>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</si>
  <si>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</si>
  <si>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</si>
  <si>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</si>
  <si>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</si>
  <si>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</si>
  <si>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</si>
  <si>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</si>
  <si>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</si>
  <si>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</si>
  <si>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</si>
  <si>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</si>
  <si>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</si>
  <si>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</si>
  <si>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</si>
  <si>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</si>
  <si>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</si>
  <si>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</si>
  <si>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</si>
  <si>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</si>
  <si>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</si>
  <si>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</si>
  <si>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</si>
  <si>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</si>
  <si>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</si>
  <si>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</si>
  <si>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</si>
  <si>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</si>
  <si>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</si>
  <si>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</si>
  <si>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</si>
  <si>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</si>
  <si>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</si>
  <si>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</si>
  <si>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</si>
  <si>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</si>
  <si>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</si>
  <si>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</si>
  <si>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</si>
  <si>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</si>
  <si>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</si>
  <si>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</si>
  <si>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</si>
  <si>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</si>
  <si>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</si>
  <si>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</si>
  <si>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</si>
  <si>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</si>
  <si>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</si>
  <si>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</si>
  <si>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</si>
  <si>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</si>
  <si>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</si>
  <si>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</si>
  <si>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</si>
  <si>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</si>
  <si>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</si>
  <si>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</si>
  <si>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</si>
  <si>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</si>
  <si>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</si>
  <si>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</si>
  <si>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</si>
  <si>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</si>
  <si>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</si>
  <si>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</si>
  <si>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</si>
  <si>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</si>
  <si>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</si>
  <si>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</si>
  <si>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</si>
  <si>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</si>
  <si>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</si>
  <si>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</si>
  <si>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</si>
  <si>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</si>
  <si>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</si>
  <si>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</si>
  <si>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</si>
  <si>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</si>
  <si>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</si>
  <si>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</si>
  <si>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</si>
  <si>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</si>
  <si>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</si>
  <si>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</si>
  <si>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</si>
  <si>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</si>
  <si>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</si>
  <si>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</si>
  <si>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</si>
  <si>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</si>
  <si>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</si>
  <si>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</si>
  <si>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</si>
  <si>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</si>
  <si>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</si>
  <si>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</si>
  <si>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</si>
  <si>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</si>
  <si>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</si>
  <si>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</si>
  <si>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</si>
  <si>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</si>
  <si>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</si>
  <si>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</si>
  <si>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</si>
  <si>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</si>
  <si>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</si>
  <si>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</si>
  <si>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</si>
  <si>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</si>
  <si>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</si>
  <si>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</si>
  <si>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</si>
  <si>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</si>
  <si>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</si>
  <si>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</si>
  <si>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</si>
  <si>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</si>
  <si>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</si>
  <si>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</si>
  <si>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</si>
  <si>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</si>
  <si>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</si>
  <si>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</si>
  <si>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</si>
  <si>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</si>
  <si>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</si>
  <si>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</si>
  <si>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</si>
  <si>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</si>
  <si>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</si>
  <si>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</si>
  <si>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</si>
  <si>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</si>
  <si>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</si>
  <si>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</si>
  <si>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</si>
  <si>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</si>
  <si>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</si>
  <si>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</si>
  <si>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</si>
  <si>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</si>
  <si>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</si>
  <si>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</si>
  <si>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</si>
  <si>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</si>
  <si>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</si>
  <si>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</si>
  <si>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</si>
  <si>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</si>
  <si>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</si>
  <si>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</si>
  <si>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</si>
  <si>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</si>
  <si>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</si>
  <si>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</si>
  <si>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</si>
  <si>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</si>
  <si>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</si>
  <si>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</si>
  <si>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</si>
  <si>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</si>
  <si>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</si>
  <si>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</si>
  <si>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</si>
  <si>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</si>
  <si>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</si>
  <si>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</si>
  <si>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</si>
  <si>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</si>
  <si>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</si>
  <si>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</si>
  <si>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</si>
  <si>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</si>
  <si>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</si>
  <si>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</si>
  <si>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</si>
  <si>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</si>
  <si>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</si>
  <si>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</si>
  <si>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</si>
  <si>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</si>
  <si>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</si>
  <si>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</si>
  <si>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</si>
  <si>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</si>
  <si>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</si>
  <si>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</si>
  <si>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</si>
  <si>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</si>
  <si>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</si>
  <si>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</si>
  <si>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</si>
  <si>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</si>
  <si>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</si>
  <si>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</si>
  <si>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</si>
  <si>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</si>
  <si>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</si>
  <si>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</si>
  <si>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</si>
  <si>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</si>
  <si>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</si>
  <si>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</si>
  <si>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</si>
  <si>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</si>
  <si>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</si>
  <si>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</si>
  <si>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</si>
  <si>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</si>
  <si>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</si>
  <si>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</si>
  <si>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</si>
  <si>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</si>
  <si>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</si>
  <si>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</si>
  <si>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</si>
  <si>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</si>
  <si>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</si>
  <si>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</si>
  <si>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</si>
  <si>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</si>
  <si>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</si>
  <si>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</si>
  <si>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</si>
  <si>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</si>
  <si>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</si>
  <si>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</si>
  <si>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</si>
  <si>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</si>
  <si>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</si>
  <si>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</si>
  <si>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</si>
  <si>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</si>
  <si>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</si>
  <si>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</si>
  <si>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</si>
  <si>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</si>
  <si>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</si>
  <si>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</si>
  <si>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</si>
  <si>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</si>
  <si>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</si>
  <si>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</si>
  <si>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</si>
  <si>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</si>
  <si>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</si>
  <si>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</si>
  <si>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</si>
  <si>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</si>
  <si>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</si>
  <si>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</si>
  <si>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</si>
  <si>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</si>
  <si>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</si>
  <si>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</si>
  <si>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</si>
  <si>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</si>
  <si>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</si>
  <si>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</si>
  <si>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</si>
  <si>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</si>
  <si>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</si>
  <si>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</si>
  <si>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</si>
  <si>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</si>
  <si>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</si>
  <si>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</si>
  <si>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</si>
  <si>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</si>
  <si>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</si>
  <si>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</si>
  <si>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</si>
  <si>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</si>
  <si>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</si>
  <si>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</si>
  <si>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</si>
  <si>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</si>
  <si>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</si>
  <si>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</si>
  <si>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</si>
  <si>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</si>
  <si>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</si>
  <si>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</si>
  <si>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</si>
  <si>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</si>
  <si>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</si>
  <si>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</si>
  <si>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</si>
  <si>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</si>
  <si>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</si>
  <si>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</si>
  <si>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</si>
  <si>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</si>
  <si>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</si>
  <si>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</si>
  <si>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</si>
  <si>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</si>
  <si>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</si>
  <si>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</si>
  <si>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</si>
  <si>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</si>
  <si>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</si>
  <si>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</si>
  <si>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</si>
  <si>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</si>
  <si>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</si>
  <si>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</si>
  <si>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</si>
  <si>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</si>
  <si>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</si>
  <si>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</si>
  <si>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</si>
  <si>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</si>
  <si>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</si>
  <si>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</si>
  <si>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</si>
  <si>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</si>
  <si>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</si>
  <si>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</si>
  <si>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</si>
  <si>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</si>
  <si>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</si>
  <si>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</si>
  <si>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</si>
  <si>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</si>
  <si>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</si>
  <si>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</si>
  <si>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</si>
  <si>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</si>
  <si>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</si>
  <si>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</si>
  <si>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</si>
  <si>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</si>
  <si>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</si>
  <si>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</si>
  <si>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</si>
  <si>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</si>
  <si>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</si>
  <si>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</si>
  <si>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</si>
  <si>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</si>
  <si>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</si>
  <si>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</si>
  <si>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</si>
  <si>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</si>
  <si>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</si>
  <si>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</si>
  <si>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</si>
  <si>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</si>
  <si>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</si>
  <si>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</si>
  <si>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</si>
  <si>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</si>
  <si>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</si>
  <si>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</si>
  <si>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</si>
  <si>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</si>
  <si>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</si>
  <si>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</si>
  <si>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</si>
  <si>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</si>
  <si>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</si>
  <si>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</si>
  <si>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</si>
  <si>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</si>
  <si>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</si>
  <si>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社長
↓
本社　安全環境部（廃棄物管理課長）
↓
支店長（廃棄物処理統括責任者）
↓
安全環境部（部長：廃棄物管理担当）
↓
各作業所（作業所長：環境管理責任者）</t>
    <phoneticPr fontId="3"/>
  </si>
  <si>
    <t>分別を徹底し、再資源化率の高い処分会社に処理を委託する。</t>
    <phoneticPr fontId="3"/>
  </si>
  <si>
    <t>神奈川県横浜市中区太田町1-15
関内東亜ビル　　　　　　　　　　　　　　　　　　　　　　</t>
    <phoneticPr fontId="3"/>
  </si>
  <si>
    <t>東亜建設工業株式会社横浜支店
支店長　堀越　研司</t>
    <phoneticPr fontId="3"/>
  </si>
  <si>
    <t>東亜建設工業株式会社　横浜支店　</t>
    <phoneticPr fontId="3"/>
  </si>
  <si>
    <t>神奈川県横浜市中区太田町1-15　関内東亜ビル</t>
    <phoneticPr fontId="3"/>
  </si>
  <si>
    <t>045-664-3905</t>
    <phoneticPr fontId="3"/>
  </si>
  <si>
    <t>横浜市長</t>
    <phoneticPr fontId="3"/>
  </si>
  <si>
    <t>Ｄ－建設業</t>
    <phoneticPr fontId="3"/>
  </si>
  <si>
    <t>汚泥→分級・脱水・混練→再資源化・最終処分　
廃プラスチック類→破砕・選別→再資源化・最終処分   　　　　　　　　　　　　　　　　　　　　　　　　　　　　　　　　　　　　　　　　　　　　　　　廃油→焼却→最終処分　　　　　　　　　　　　　　　　　　　　　　　　　　　　　　　　　　　　　　　　　　　　　　　　　　　　　　　　　　　　　　  紙くず・木くず→破砕・選別→再資源化　　　　　　　　　　　　　　　　　　　　　　　　　　　　　　　　　　　　　　　　　　　　　金属くず→破砕→再資源化　　　　　　　　　　　　　　　　　　　　　　　　　　　　　　　　　　　　　　　　　　　　　　　　　　　　　　　　　　　　　　　　　　ガラス・コンクリート・陶磁器くず→破砕→再資源化　　　　　　　　　　　　　　　　　　　　　　　　　　　　　　　　　　　　　　　　　　　　　　　　鉱さい→破砕→最終処分
がれき類→破砕→再資源化　　　　　　　　　　　　　　　　　　　　　　　　　　　　　　　　　　　　　　　　　　　　　　　　　　　　　　　　　　　混合廃棄物その他→破砕・選別→再資源化・最終処分</t>
    <phoneticPr fontId="3"/>
  </si>
  <si>
    <t>分別を徹底し、再資源化率の高い処分会社に処理を委託する。</t>
    <phoneticPr fontId="3"/>
  </si>
  <si>
    <t>種類：　9種類
（汚泥、廃油、廃プラスチック、紙くず、木くず、金属くず、ｶﾞﾗｽ・ｺﾝｸﾘｰﾄ陶磁器くず、鉱さい、がれき類）
分別に対する取り組み：教育・研修の実施、現場巡視による確認及び指導</t>
    <phoneticPr fontId="3"/>
  </si>
  <si>
    <t>令和   6年   6月   13日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</si>
</sst>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457</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452</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447</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448</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451</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2254</v>
      </c>
      <c r="Q49" s="726"/>
      <c r="R49" s="726"/>
      <c r="S49" s="726"/>
      <c r="T49" s="726"/>
      <c r="U49" s="727"/>
    </row>
    <row r="50" spans="3:54" ht="26.25" customHeight="1" x14ac:dyDescent="0.15">
      <c r="C50" s="697" t="s">
        <v>11</v>
      </c>
      <c r="D50" s="698"/>
      <c r="E50" s="699"/>
      <c r="F50" s="708" t="s">
        <v>450</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453</v>
      </c>
      <c r="G54" s="793"/>
      <c r="H54" s="793"/>
      <c r="I54" s="793"/>
      <c r="J54" s="793"/>
      <c r="K54" s="793"/>
      <c r="L54" s="38" t="s">
        <v>48</v>
      </c>
      <c r="M54" s="38"/>
      <c r="N54" s="797"/>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15684</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221</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454</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9</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144081.20000000001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9</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129672.59999999999</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446</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456</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144081.20000000001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144063.90000000002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129672.59999999999</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129657.2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455</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東亜建設工業株式会社　横浜支店　</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8" zoomScaleNormal="100"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99051.8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110057.60000000001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99051.7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99051.8</v>
      </c>
      <c r="P27" s="881"/>
      <c r="Q27" s="881"/>
      <c r="R27" s="881"/>
      <c r="S27" s="59" t="s">
        <v>38</v>
      </c>
      <c r="T27" s="80"/>
      <c r="U27" s="80"/>
      <c r="X27" s="78" t="s">
        <v>39</v>
      </c>
      <c r="Y27" s="81"/>
      <c r="AG27" s="68"/>
      <c r="AH27" s="68"/>
      <c r="AI27" s="68"/>
      <c r="AJ27" s="68"/>
      <c r="AK27" s="831">
        <f>+AG18+O27</f>
        <v>99051.8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99051.7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110057.60000000001</v>
      </c>
      <c r="G29" s="837"/>
      <c r="H29" s="234" t="s">
        <v>198</v>
      </c>
      <c r="L29" s="845"/>
      <c r="O29" s="71"/>
      <c r="P29" s="163"/>
      <c r="Q29" s="66" t="s">
        <v>183</v>
      </c>
      <c r="R29" s="842" t="s">
        <v>33</v>
      </c>
      <c r="S29" s="884"/>
      <c r="T29" s="884"/>
      <c r="U29" s="885"/>
      <c r="V29" s="63"/>
      <c r="W29" s="82"/>
      <c r="X29" s="889" t="s">
        <v>315</v>
      </c>
      <c r="Y29" s="890"/>
      <c r="Z29" s="833">
        <v>0.1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99051.8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110057.5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7"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0.3</v>
      </c>
      <c r="P27" s="881"/>
      <c r="Q27" s="881"/>
      <c r="R27" s="881"/>
      <c r="S27" s="59" t="s">
        <v>38</v>
      </c>
      <c r="T27" s="80"/>
      <c r="U27" s="80"/>
      <c r="X27" s="78" t="s">
        <v>39</v>
      </c>
      <c r="Y27" s="81"/>
      <c r="AG27" s="68"/>
      <c r="AH27" s="68"/>
      <c r="AI27" s="68"/>
      <c r="AJ27" s="68"/>
      <c r="AK27" s="831">
        <f>+AG18+O27</f>
        <v>0.3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0"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210.5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234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203.8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210.5</v>
      </c>
      <c r="P27" s="881"/>
      <c r="Q27" s="881"/>
      <c r="R27" s="881"/>
      <c r="S27" s="59" t="s">
        <v>38</v>
      </c>
      <c r="T27" s="80"/>
      <c r="U27" s="80"/>
      <c r="X27" s="78" t="s">
        <v>39</v>
      </c>
      <c r="Y27" s="81"/>
      <c r="AG27" s="68"/>
      <c r="AH27" s="68"/>
      <c r="AI27" s="68"/>
      <c r="AJ27" s="68"/>
      <c r="AK27" s="831">
        <f>+AG18+O27</f>
        <v>210.5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203.8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234</v>
      </c>
      <c r="G29" s="837"/>
      <c r="H29" s="234" t="s">
        <v>198</v>
      </c>
      <c r="L29" s="845"/>
      <c r="O29" s="71"/>
      <c r="P29" s="163"/>
      <c r="Q29" s="66" t="s">
        <v>183</v>
      </c>
      <c r="R29" s="842" t="s">
        <v>33</v>
      </c>
      <c r="S29" s="884"/>
      <c r="T29" s="884"/>
      <c r="U29" s="885"/>
      <c r="V29" s="63"/>
      <c r="W29" s="82"/>
      <c r="X29" s="889" t="s">
        <v>315</v>
      </c>
      <c r="Y29" s="890"/>
      <c r="Z29" s="833">
        <v>6.7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210.5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226.5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3" workbookViewId="0">
      <selection activeCell="T37" sqref="T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48.900000000000006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54.4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47.2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48.900000000000006</v>
      </c>
      <c r="P27" s="881"/>
      <c r="Q27" s="881"/>
      <c r="R27" s="881"/>
      <c r="S27" s="59" t="s">
        <v>38</v>
      </c>
      <c r="T27" s="80"/>
      <c r="U27" s="80"/>
      <c r="X27" s="78" t="s">
        <v>39</v>
      </c>
      <c r="Y27" s="81"/>
      <c r="AG27" s="68"/>
      <c r="AH27" s="68"/>
      <c r="AI27" s="68"/>
      <c r="AJ27" s="68"/>
      <c r="AK27" s="831">
        <f>+AG18+O27</f>
        <v>48.900000000000006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47.2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54.4</v>
      </c>
      <c r="G29" s="837"/>
      <c r="H29" s="234" t="s">
        <v>198</v>
      </c>
      <c r="L29" s="845"/>
      <c r="O29" s="71"/>
      <c r="P29" s="163"/>
      <c r="Q29" s="66" t="s">
        <v>183</v>
      </c>
      <c r="R29" s="842" t="s">
        <v>33</v>
      </c>
      <c r="S29" s="884"/>
      <c r="T29" s="884"/>
      <c r="U29" s="885"/>
      <c r="V29" s="63"/>
      <c r="W29" s="82"/>
      <c r="X29" s="889" t="s">
        <v>315</v>
      </c>
      <c r="Y29" s="890"/>
      <c r="Z29" s="833">
        <v>1.7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48.900000000000006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52.5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177.5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197.3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175.3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177.5</v>
      </c>
      <c r="P27" s="881"/>
      <c r="Q27" s="881"/>
      <c r="R27" s="881"/>
      <c r="S27" s="59" t="s">
        <v>38</v>
      </c>
      <c r="T27" s="80"/>
      <c r="U27" s="80"/>
      <c r="X27" s="78" t="s">
        <v>39</v>
      </c>
      <c r="Y27" s="81"/>
      <c r="AG27" s="68"/>
      <c r="AH27" s="68"/>
      <c r="AI27" s="68"/>
      <c r="AJ27" s="68"/>
      <c r="AK27" s="831">
        <f>+AG18+O27</f>
        <v>177.5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175.3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197.3</v>
      </c>
      <c r="G29" s="837"/>
      <c r="H29" s="234" t="s">
        <v>198</v>
      </c>
      <c r="L29" s="845"/>
      <c r="O29" s="71"/>
      <c r="P29" s="163"/>
      <c r="Q29" s="66" t="s">
        <v>183</v>
      </c>
      <c r="R29" s="842" t="s">
        <v>33</v>
      </c>
      <c r="S29" s="884"/>
      <c r="T29" s="884"/>
      <c r="U29" s="885"/>
      <c r="V29" s="63"/>
      <c r="W29" s="82"/>
      <c r="X29" s="889" t="s">
        <v>315</v>
      </c>
      <c r="Y29" s="890"/>
      <c r="Z29" s="833">
        <v>2.2000000000000002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177.5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194.8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8"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5.6</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0.3</v>
      </c>
      <c r="G29" s="837"/>
      <c r="H29" s="234" t="s">
        <v>198</v>
      </c>
      <c r="L29" s="845"/>
      <c r="O29" s="71"/>
      <c r="P29" s="163"/>
      <c r="Q29" s="66" t="s">
        <v>183</v>
      </c>
      <c r="R29" s="842" t="s">
        <v>33</v>
      </c>
      <c r="S29" s="884"/>
      <c r="T29" s="884"/>
      <c r="U29" s="885"/>
      <c r="V29" s="63"/>
      <c r="W29" s="82"/>
      <c r="X29" s="889" t="s">
        <v>315</v>
      </c>
      <c r="Y29" s="890"/>
      <c r="Z29" s="833">
        <v>0.2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25919.1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28799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25919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25919.1</v>
      </c>
      <c r="P27" s="881"/>
      <c r="Q27" s="881"/>
      <c r="R27" s="881"/>
      <c r="S27" s="59" t="s">
        <v>38</v>
      </c>
      <c r="T27" s="80"/>
      <c r="U27" s="80"/>
      <c r="X27" s="78" t="s">
        <v>39</v>
      </c>
      <c r="Y27" s="81"/>
      <c r="AG27" s="68"/>
      <c r="AH27" s="68"/>
      <c r="AI27" s="68"/>
      <c r="AJ27" s="68"/>
      <c r="AK27" s="831">
        <f>+AG18+O27</f>
        <v>25919.1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25919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28799</v>
      </c>
      <c r="G29" s="837"/>
      <c r="H29" s="234" t="s">
        <v>198</v>
      </c>
      <c r="L29" s="845"/>
      <c r="O29" s="71"/>
      <c r="P29" s="163"/>
      <c r="Q29" s="66" t="s">
        <v>183</v>
      </c>
      <c r="R29" s="842" t="s">
        <v>33</v>
      </c>
      <c r="S29" s="884"/>
      <c r="T29" s="884"/>
      <c r="U29" s="885"/>
      <c r="V29" s="63"/>
      <c r="W29" s="82"/>
      <c r="X29" s="889" t="s">
        <v>315</v>
      </c>
      <c r="Y29" s="890"/>
      <c r="Z29" s="833">
        <v>0.1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25919.1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28798.9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東亜建設工業株式会社　横浜支店　</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4259.2999999999993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4732.6000000000004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4254.8999999999996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4259.2999999999993</v>
      </c>
      <c r="P27" s="881"/>
      <c r="Q27" s="881"/>
      <c r="R27" s="881"/>
      <c r="S27" s="59" t="s">
        <v>38</v>
      </c>
      <c r="T27" s="80"/>
      <c r="U27" s="80"/>
      <c r="X27" s="78" t="s">
        <v>39</v>
      </c>
      <c r="Y27" s="81"/>
      <c r="AG27" s="68"/>
      <c r="AH27" s="68"/>
      <c r="AI27" s="68"/>
      <c r="AJ27" s="68"/>
      <c r="AK27" s="831">
        <f>+AG18+O27</f>
        <v>4259.2999999999993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4254.8999999999996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4732.6000000000004</v>
      </c>
      <c r="G29" s="837"/>
      <c r="H29" s="234" t="s">
        <v>198</v>
      </c>
      <c r="L29" s="845"/>
      <c r="O29" s="71"/>
      <c r="P29" s="163"/>
      <c r="Q29" s="66" t="s">
        <v>183</v>
      </c>
      <c r="R29" s="842" t="s">
        <v>33</v>
      </c>
      <c r="S29" s="884"/>
      <c r="T29" s="884"/>
      <c r="U29" s="885"/>
      <c r="V29" s="63"/>
      <c r="W29" s="82"/>
      <c r="X29" s="889" t="s">
        <v>315</v>
      </c>
      <c r="Y29" s="890"/>
      <c r="Z29" s="833">
        <v>4.4000000000000004</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4259.2999999999993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4727.7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4" zoomScale="80" zoomScaleNormal="80" workbookViewId="0">
      <selection activeCell="J15" sqref="J15"/>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東亜建設工業株式会社　横浜支店　</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110057.60000000001</v>
      </c>
      <c r="I9" s="507">
        <f>IF(OR(ｳ.廃油!F24&gt;0,ｳ.廃油!F24&lt;0),ｳ.廃油!F24,IF(I$19&gt;0,"0",0))</f>
        <v>0.4</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234</v>
      </c>
      <c r="M9" s="507">
        <f>IF(OR(ｷ.紙くず!F24&gt;0,ｷ.紙くず!F24&lt;0),ｷ.紙くず!F24,IF(M$19&gt;0,"0",0))</f>
        <v>54.4</v>
      </c>
      <c r="N9" s="507">
        <f>IF(OR(ｸ.木くず!F24&gt;0,ｸ.木くず!F24&lt;0),ｸ.木くず!F24,IF(N$19&gt;0,"0",0))</f>
        <v>197.3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5.6</v>
      </c>
      <c r="T9" s="507">
        <f>IF(OR(ｾ.ｶﾞﾗｽ･ｺﾝｸﾘ･陶磁器くず!F24&gt;0,ｾ.ｶﾞﾗｽ･ｺﾝｸﾘ･陶磁器くず!F24&lt;0),ｾ.ｶﾞﾗｽ･ｺﾝｸﾘ･陶磁器くず!F24,IF(T$19&gt;0,"0",0))</f>
        <v>0.3</v>
      </c>
      <c r="U9" s="507">
        <f>IF(OR(ｿ.鉱さい!F24&gt;0,ｿ.鉱さい!F24&lt;0),ｿ.鉱さい!F24,IF(U$19&gt;0,"0",0))</f>
        <v>0</v>
      </c>
      <c r="V9" s="507">
        <f>IF(OR(ﾀ.がれき類!F24&gt;0,ﾀ.がれき類!F24&lt;0),ﾀ.がれき類!F24,IF(V$19&gt;0,"0",0))</f>
        <v>28799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4732.6000000000004</v>
      </c>
      <c r="AA9" s="509">
        <f>IF(SUM(G9:Z9)&gt;0,SUM(G9:Z9),IF(AA$19&gt;0,"0",0))</f>
        <v>144081.20000000001</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110057.60000000001</v>
      </c>
      <c r="I14" s="513">
        <f>IF(OR(ｳ.廃油!F29&gt;0,ｳ.廃油!F29&lt;0),ｳ.廃油!F29,IF(I$19&gt;0,"0",0))</f>
        <v>0.4</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234</v>
      </c>
      <c r="M14" s="513">
        <f>IF(OR(ｷ.紙くず!F29&gt;0,ｷ.紙くず!F29&lt;0),ｷ.紙くず!F29,IF(M$19&gt;0,"0",0))</f>
        <v>54.4</v>
      </c>
      <c r="N14" s="513">
        <f>IF(OR(ｸ.木くず!F29&gt;0,ｸ.木くず!F29&lt;0),ｸ.木くず!F29,IF(N$19&gt;0,"0",0))</f>
        <v>197.3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5.6</v>
      </c>
      <c r="T14" s="513">
        <f>IF(OR(ｾ.ｶﾞﾗｽ･ｺﾝｸﾘ･陶磁器くず!F29&gt;0,ｾ.ｶﾞﾗｽ･ｺﾝｸﾘ･陶磁器くず!F29&lt;0),ｾ.ｶﾞﾗｽ･ｺﾝｸﾘ･陶磁器くず!F29,IF(T$19&gt;0,"0",0))</f>
        <v>0.3</v>
      </c>
      <c r="U14" s="513">
        <f>IF(OR(ｿ.鉱さい!F29&gt;0,ｿ.鉱さい!F29&lt;0),ｿ.鉱さい!F29,IF(U$19&gt;0,"0",0))</f>
        <v>0</v>
      </c>
      <c r="V14" s="513">
        <f>IF(OR(ﾀ.がれき類!F29&gt;0,ﾀ.がれき類!F29&lt;0),ﾀ.がれき類!F29,IF(V$19&gt;0,"0",0))</f>
        <v>28799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4732.6000000000004</v>
      </c>
      <c r="AA14" s="515">
        <f t="shared" si="0"/>
        <v>144081.20000000001</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110057.5</v>
      </c>
      <c r="I16" s="513">
        <f>IF(OR(ｳ.廃油!F31&gt;0,ｳ.廃油!F31&lt;0),ｳ.廃油!F31,IF(I$19&gt;0,"0",0))</f>
        <v>0.4</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226.5</v>
      </c>
      <c r="M16" s="513">
        <f>IF(OR(ｷ.紙くず!F31&gt;0,ｷ.紙くず!F31&lt;0),ｷ.紙くず!F31,IF(M$19&gt;0,"0",0))</f>
        <v>52.5</v>
      </c>
      <c r="N16" s="513">
        <f>IF(OR(ｸ.木くず!F31&gt;0,ｸ.木くず!F31&lt;0),ｸ.木くず!F31,IF(N$19&gt;0,"0",0))</f>
        <v>194.8</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5.6</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28798.9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4727.7</v>
      </c>
      <c r="AA16" s="515">
        <f t="shared" si="0"/>
        <v>144063.90000000002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99051.8</v>
      </c>
      <c r="I19" s="519">
        <f t="shared" si="1"/>
        <v>0.3</v>
      </c>
      <c r="J19" s="519">
        <f t="shared" si="1"/>
        <v>0</v>
      </c>
      <c r="K19" s="519">
        <f t="shared" si="1"/>
        <v>0</v>
      </c>
      <c r="L19" s="519">
        <f t="shared" si="1"/>
        <v>210.5</v>
      </c>
      <c r="M19" s="519">
        <f t="shared" si="1"/>
        <v>48.900000000000006</v>
      </c>
      <c r="N19" s="519">
        <f t="shared" si="1"/>
        <v>177.5</v>
      </c>
      <c r="O19" s="519">
        <f t="shared" si="1"/>
        <v>0</v>
      </c>
      <c r="P19" s="519">
        <f t="shared" si="1"/>
        <v>0</v>
      </c>
      <c r="Q19" s="519">
        <f t="shared" si="1"/>
        <v>0</v>
      </c>
      <c r="R19" s="519">
        <f t="shared" si="1"/>
        <v>0</v>
      </c>
      <c r="S19" s="519">
        <f t="shared" si="1"/>
        <v>5</v>
      </c>
      <c r="T19" s="519">
        <f t="shared" si="1"/>
        <v>0.2</v>
      </c>
      <c r="U19" s="519">
        <f t="shared" si="1"/>
        <v>0</v>
      </c>
      <c r="V19" s="519">
        <f t="shared" si="1"/>
        <v>25919.1</v>
      </c>
      <c r="W19" s="519">
        <f t="shared" si="1"/>
        <v>0</v>
      </c>
      <c r="X19" s="519">
        <f t="shared" si="1"/>
        <v>0</v>
      </c>
      <c r="Y19" s="519">
        <f t="shared" si="1"/>
        <v>0</v>
      </c>
      <c r="Z19" s="520">
        <f t="shared" si="1"/>
        <v>4259.2999999999993</v>
      </c>
      <c r="AA19" s="521">
        <f t="shared" ref="AA19:AA25" si="2">SUM(G19:Z19)</f>
        <v>129672.59999999999</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99051.8</v>
      </c>
      <c r="I37" s="554">
        <f t="shared" si="8"/>
        <v>0.3</v>
      </c>
      <c r="J37" s="554">
        <f t="shared" si="8"/>
        <v>0</v>
      </c>
      <c r="K37" s="554">
        <f t="shared" si="8"/>
        <v>0</v>
      </c>
      <c r="L37" s="554">
        <f t="shared" si="8"/>
        <v>210.5</v>
      </c>
      <c r="M37" s="554">
        <f t="shared" si="8"/>
        <v>48.900000000000006</v>
      </c>
      <c r="N37" s="554">
        <f t="shared" si="8"/>
        <v>177.5</v>
      </c>
      <c r="O37" s="554">
        <f t="shared" si="8"/>
        <v>0</v>
      </c>
      <c r="P37" s="554">
        <f t="shared" si="8"/>
        <v>0</v>
      </c>
      <c r="Q37" s="554">
        <f t="shared" si="8"/>
        <v>0</v>
      </c>
      <c r="R37" s="554">
        <f t="shared" si="8"/>
        <v>0</v>
      </c>
      <c r="S37" s="554">
        <f t="shared" si="8"/>
        <v>5</v>
      </c>
      <c r="T37" s="554">
        <f t="shared" si="8"/>
        <v>0.2</v>
      </c>
      <c r="U37" s="554">
        <f t="shared" si="8"/>
        <v>0</v>
      </c>
      <c r="V37" s="554">
        <f t="shared" si="8"/>
        <v>25919.1</v>
      </c>
      <c r="W37" s="554">
        <f t="shared" si="8"/>
        <v>0</v>
      </c>
      <c r="X37" s="554">
        <f t="shared" si="8"/>
        <v>0</v>
      </c>
      <c r="Y37" s="554">
        <f t="shared" si="8"/>
        <v>0</v>
      </c>
      <c r="Z37" s="555">
        <f t="shared" si="8"/>
        <v>4259.2999999999993</v>
      </c>
      <c r="AA37" s="556">
        <f t="shared" si="4"/>
        <v>129672.59999999999</v>
      </c>
    </row>
    <row r="38" spans="2:27" ht="24" customHeight="1" x14ac:dyDescent="0.15">
      <c r="B38" s="186"/>
      <c r="C38" s="972"/>
      <c r="D38" s="247"/>
      <c r="E38" s="245" t="s">
        <v>319</v>
      </c>
      <c r="F38" s="585"/>
      <c r="G38" s="545">
        <f t="shared" ref="G38:Z38" si="9">SUM(G39:G41)</f>
        <v>0</v>
      </c>
      <c r="H38" s="545">
        <f t="shared" si="9"/>
        <v>99051.8</v>
      </c>
      <c r="I38" s="545">
        <f t="shared" si="9"/>
        <v>0.3</v>
      </c>
      <c r="J38" s="545">
        <f t="shared" si="9"/>
        <v>0</v>
      </c>
      <c r="K38" s="545">
        <f t="shared" si="9"/>
        <v>0</v>
      </c>
      <c r="L38" s="545">
        <f t="shared" si="9"/>
        <v>210.5</v>
      </c>
      <c r="M38" s="545">
        <f t="shared" si="9"/>
        <v>48.900000000000006</v>
      </c>
      <c r="N38" s="545">
        <f t="shared" si="9"/>
        <v>177.5</v>
      </c>
      <c r="O38" s="545">
        <f t="shared" si="9"/>
        <v>0</v>
      </c>
      <c r="P38" s="545">
        <f t="shared" si="9"/>
        <v>0</v>
      </c>
      <c r="Q38" s="545">
        <f t="shared" si="9"/>
        <v>0</v>
      </c>
      <c r="R38" s="545">
        <f t="shared" si="9"/>
        <v>0</v>
      </c>
      <c r="S38" s="545">
        <f t="shared" si="9"/>
        <v>5</v>
      </c>
      <c r="T38" s="545">
        <f t="shared" si="9"/>
        <v>0.2</v>
      </c>
      <c r="U38" s="545">
        <f t="shared" si="9"/>
        <v>0</v>
      </c>
      <c r="V38" s="545">
        <f t="shared" si="9"/>
        <v>25919.1</v>
      </c>
      <c r="W38" s="545">
        <f t="shared" si="9"/>
        <v>0</v>
      </c>
      <c r="X38" s="545">
        <f t="shared" si="9"/>
        <v>0</v>
      </c>
      <c r="Y38" s="545">
        <f t="shared" si="9"/>
        <v>0</v>
      </c>
      <c r="Z38" s="546">
        <f t="shared" si="9"/>
        <v>4259.2999999999993</v>
      </c>
      <c r="AA38" s="547">
        <f t="shared" si="4"/>
        <v>129672.59999999999</v>
      </c>
    </row>
    <row r="39" spans="2:27" ht="24" customHeight="1" x14ac:dyDescent="0.15">
      <c r="B39" s="186"/>
      <c r="C39" s="972"/>
      <c r="D39" s="248"/>
      <c r="E39" s="243"/>
      <c r="F39" s="241" t="s">
        <v>233</v>
      </c>
      <c r="G39" s="548">
        <f>+ｱ.燃え殻!$Z$28</f>
        <v>0</v>
      </c>
      <c r="H39" s="548">
        <f>+ｲ.汚泥!$Z$28</f>
        <v>99051.7</v>
      </c>
      <c r="I39" s="548">
        <f>+ｳ.廃油!$Z$28</f>
        <v>0.3</v>
      </c>
      <c r="J39" s="548">
        <f>+ｴ.廃酸!$Z$28</f>
        <v>0</v>
      </c>
      <c r="K39" s="548">
        <f>+ｵ.廃ｱﾙｶﾘ!$Z$28</f>
        <v>0</v>
      </c>
      <c r="L39" s="548">
        <f>+ｶ.廃ﾌﾟﾗ類!$Z$28</f>
        <v>203.8</v>
      </c>
      <c r="M39" s="548">
        <f>+ｷ.紙くず!$Z$28</f>
        <v>47.2</v>
      </c>
      <c r="N39" s="548">
        <f>+ｸ.木くず!$Z$28</f>
        <v>175.3</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0</v>
      </c>
      <c r="U39" s="548">
        <f>+ｿ.鉱さい!$Z$28</f>
        <v>0</v>
      </c>
      <c r="V39" s="548">
        <f>+ﾀ.がれき類!$Z$28</f>
        <v>25919</v>
      </c>
      <c r="W39" s="548">
        <f>+ﾁ.動物のふん尿!$Z$28</f>
        <v>0</v>
      </c>
      <c r="X39" s="548">
        <f>+ﾂ.動物の死体!$Z$28</f>
        <v>0</v>
      </c>
      <c r="Y39" s="548">
        <f>+ﾃ.ばいじん!$Z$28</f>
        <v>0</v>
      </c>
      <c r="Z39" s="549">
        <f>+ﾄ.混合廃棄物その他!$Z$28</f>
        <v>4254.8999999999996</v>
      </c>
      <c r="AA39" s="550">
        <f t="shared" si="4"/>
        <v>129657.2</v>
      </c>
    </row>
    <row r="40" spans="2:27" ht="24" customHeight="1" x14ac:dyDescent="0.15">
      <c r="B40" s="186"/>
      <c r="C40" s="972"/>
      <c r="D40" s="248"/>
      <c r="E40" s="243"/>
      <c r="F40" s="241" t="s">
        <v>318</v>
      </c>
      <c r="G40" s="548">
        <f>+ｱ.燃え殻!$Z$29</f>
        <v>0</v>
      </c>
      <c r="H40" s="548">
        <f>+ｲ.汚泥!$Z$29</f>
        <v>0.1</v>
      </c>
      <c r="I40" s="548">
        <f>+ｳ.廃油!$Z$29</f>
        <v>0</v>
      </c>
      <c r="J40" s="548">
        <f>+ｴ.廃酸!$Z$29</f>
        <v>0</v>
      </c>
      <c r="K40" s="548">
        <f>+ｵ.廃ｱﾙｶﾘ!$Z$29</f>
        <v>0</v>
      </c>
      <c r="L40" s="548">
        <f>+ｶ.廃ﾌﾟﾗ類!$Z$29</f>
        <v>6.7</v>
      </c>
      <c r="M40" s="548">
        <f>+ｷ.紙くず!$Z$29</f>
        <v>1.7</v>
      </c>
      <c r="N40" s="548">
        <f>+ｸ.木くず!$Z$29</f>
        <v>2.2000000000000002</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0.2</v>
      </c>
      <c r="U40" s="548">
        <f>+ｿ.鉱さい!$Z$29</f>
        <v>0</v>
      </c>
      <c r="V40" s="548">
        <f>+ﾀ.がれき類!$Z$29</f>
        <v>0.1</v>
      </c>
      <c r="W40" s="548">
        <f>+ﾁ.動物のふん尿!$Z$29</f>
        <v>0</v>
      </c>
      <c r="X40" s="548">
        <f>+ﾂ.動物の死体!$Z$29</f>
        <v>0</v>
      </c>
      <c r="Y40" s="548">
        <f>+ﾃ.ばいじん!$Z$29</f>
        <v>0</v>
      </c>
      <c r="Z40" s="549">
        <f>+ﾄ.混合廃棄物その他!$Z$29</f>
        <v>4.4000000000000004</v>
      </c>
      <c r="AA40" s="550">
        <f t="shared" si="4"/>
        <v>15.399999999999999</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99051.8</v>
      </c>
      <c r="I43" s="557">
        <f>+ｳ.廃油!$AK$27</f>
        <v>0.3</v>
      </c>
      <c r="J43" s="557">
        <f>+ｴ.廃酸!$AK$27</f>
        <v>0</v>
      </c>
      <c r="K43" s="557">
        <f>+ｵ.廃ｱﾙｶﾘ!$AK$27</f>
        <v>0</v>
      </c>
      <c r="L43" s="557">
        <f>+ｶ.廃ﾌﾟﾗ類!$AK$27</f>
        <v>210.5</v>
      </c>
      <c r="M43" s="557">
        <f>+ｷ.紙くず!$AK$27</f>
        <v>48.900000000000006</v>
      </c>
      <c r="N43" s="557">
        <f>+ｸ.木くず!$AK$27</f>
        <v>177.5</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0.2</v>
      </c>
      <c r="U43" s="557">
        <f>+ｿ.鉱さい!$AK$27</f>
        <v>0</v>
      </c>
      <c r="V43" s="557">
        <f>+ﾀ.がれき類!$AK$27</f>
        <v>25919.1</v>
      </c>
      <c r="W43" s="557">
        <f>+ﾁ.動物のふん尿!$AK$27</f>
        <v>0</v>
      </c>
      <c r="X43" s="557">
        <f>+ﾂ.動物の死体!$AK$27</f>
        <v>0</v>
      </c>
      <c r="Y43" s="557">
        <f>+ﾃ.ばいじん!$AK$27</f>
        <v>0</v>
      </c>
      <c r="Z43" s="558">
        <f>+ﾄ.混合廃棄物その他!$AK$27</f>
        <v>4259.2999999999993</v>
      </c>
      <c r="AA43" s="559">
        <f t="shared" si="4"/>
        <v>129672.59999999999</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99051.7</v>
      </c>
      <c r="I45" s="563">
        <f>+ｳ.廃油!$AR$24</f>
        <v>0.3</v>
      </c>
      <c r="J45" s="563">
        <f>+ｴ.廃酸!$AR$24</f>
        <v>0</v>
      </c>
      <c r="K45" s="563">
        <f>+ｵ.廃ｱﾙｶﾘ!$AR$24</f>
        <v>0</v>
      </c>
      <c r="L45" s="563">
        <f>+ｶ.廃ﾌﾟﾗ類!$AR$24</f>
        <v>203.8</v>
      </c>
      <c r="M45" s="563">
        <f>+ｷ.紙くず!$AR$24</f>
        <v>47.2</v>
      </c>
      <c r="N45" s="563">
        <f>+ｸ.木くず!$AR$24</f>
        <v>175.3</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0</v>
      </c>
      <c r="U45" s="563">
        <f>+ｿ.鉱さい!$AR$24</f>
        <v>0</v>
      </c>
      <c r="V45" s="563">
        <f>+ﾀ.がれき類!$AR$24</f>
        <v>25919</v>
      </c>
      <c r="W45" s="563">
        <f>+ﾁ.動物のふん尿!$AR$24</f>
        <v>0</v>
      </c>
      <c r="X45" s="563">
        <f>+ﾂ.動物の死体!$AR$24</f>
        <v>0</v>
      </c>
      <c r="Y45" s="563">
        <f>+ﾃ.ばいじん!$AR$24</f>
        <v>0</v>
      </c>
      <c r="Z45" s="564">
        <f>+ﾄ.混合廃棄物その他!$AR$24</f>
        <v>4254.8999999999996</v>
      </c>
      <c r="AA45" s="565">
        <f t="shared" si="4"/>
        <v>129657.2</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209109.40000000002</v>
      </c>
      <c r="I55" s="634">
        <f t="shared" si="10"/>
        <v>0.7</v>
      </c>
      <c r="J55" s="634">
        <f t="shared" si="10"/>
        <v>0</v>
      </c>
      <c r="K55" s="634">
        <f t="shared" si="10"/>
        <v>0</v>
      </c>
      <c r="L55" s="634">
        <f t="shared" si="10"/>
        <v>444.5</v>
      </c>
      <c r="M55" s="634">
        <f t="shared" si="10"/>
        <v>103.30000000000001</v>
      </c>
      <c r="N55" s="634">
        <f t="shared" si="10"/>
        <v>374.8</v>
      </c>
      <c r="O55" s="634">
        <f t="shared" si="10"/>
        <v>0</v>
      </c>
      <c r="P55" s="634">
        <f t="shared" si="10"/>
        <v>0</v>
      </c>
      <c r="Q55" s="634">
        <f t="shared" si="10"/>
        <v>0</v>
      </c>
      <c r="R55" s="634">
        <f t="shared" si="10"/>
        <v>0</v>
      </c>
      <c r="S55" s="634">
        <f t="shared" si="10"/>
        <v>10.6</v>
      </c>
      <c r="T55" s="634">
        <f t="shared" si="10"/>
        <v>0.5</v>
      </c>
      <c r="U55" s="634">
        <f t="shared" si="10"/>
        <v>0</v>
      </c>
      <c r="V55" s="634">
        <f t="shared" si="10"/>
        <v>54718.1</v>
      </c>
      <c r="W55" s="634">
        <f t="shared" si="10"/>
        <v>0</v>
      </c>
      <c r="X55" s="634">
        <f t="shared" si="10"/>
        <v>0</v>
      </c>
      <c r="Y55" s="634">
        <f t="shared" si="10"/>
        <v>0</v>
      </c>
      <c r="Z55" s="634">
        <f t="shared" si="10"/>
        <v>8991.9</v>
      </c>
      <c r="AA55" s="633">
        <f>+AA9+AA19+AA20</f>
        <v>273753.8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13日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神奈川県横浜市中区太田町1-15
関内東亜ビル　　　　　　　　　　　　　　　　　　　　　　</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東亜建設工業株式会社横浜支店
支店長　堀越　研司</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045-664-3905</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東亜建設工業株式会社　横浜支店　</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2254</v>
      </c>
      <c r="Q25" s="1086"/>
      <c r="R25" s="1086"/>
      <c r="S25" s="1086"/>
      <c r="T25" s="1086"/>
      <c r="U25" s="1087"/>
    </row>
    <row r="26" spans="1:22" ht="26.25" customHeight="1" x14ac:dyDescent="0.15">
      <c r="C26" s="1099" t="s">
        <v>11</v>
      </c>
      <c r="D26" s="1100"/>
      <c r="E26" s="1101"/>
      <c r="F26" s="1118" t="str">
        <f>+表紙!F50</f>
        <v>神奈川県横浜市中区太田町1-15　関内東亜ビル</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15684</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221</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9</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144081.20000000001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分別を徹底し、再資源化率の高い処分会社に処理を委託する。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9</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129672.59999999999</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分別を徹底し、再資源化率の高い処分会社に処理を委託する。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種類：　9種類
（汚泥、廃油、廃プラスチック、紙くず、木くず、金属くず、ｶﾞﾗｽ・ｺﾝｸﾘｰﾄ陶磁器くず、鉱さい、がれき類）
分別に対する取り組み：教育・研修の実施、現場巡視による確認及び指導</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種類：　9種類
（汚泥、廃油、廃プラスチック、紙くず、木くず、金属くず、ｶﾞﾗｽ・ｺﾝｸﾘｰﾄ陶磁器くず、鉱さい、がれき類）
分別に対する取り組み：教育・研修の実施、現場巡視による確認及び指導</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144081.20000000001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144063.90000000002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129672.59999999999</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129657.2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分別を徹底し、再資源化率の高い処分会社に処理を委託する。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2024-06-13T08:08:01Z</dcterms:created>
  <dcterms:modified xsi:type="dcterms:W3CDTF">2024-09-05T05:07:08Z</dcterms:modified>
</cp:coreProperties>
</file>