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<sst xmlns="http://schemas.openxmlformats.org/spreadsheetml/2006/main" count="2763" uniqueCount="427">
  <si>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</si>
  <si>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</si>
  <si>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</si>
  <si>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</si>
  <si>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</si>
  <si>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</si>
  <si>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</si>
  <si>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</si>
  <si>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</si>
  <si>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</si>
  <si>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</si>
  <si>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</si>
  <si>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</si>
  <si>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</si>
  <si>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</si>
  <si>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</si>
  <si>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</si>
  <si>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</si>
  <si>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</si>
  <si>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</si>
  <si>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</si>
  <si>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</si>
  <si>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</si>
  <si>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</si>
  <si>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</si>
  <si>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</si>
  <si>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</si>
  <si>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</si>
  <si>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</si>
  <si>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</si>
  <si>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</si>
  <si>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</si>
  <si>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</si>
  <si>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</si>
  <si>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</si>
  <si>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</si>
  <si>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</si>
  <si>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</si>
  <si>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</si>
  <si>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</si>
  <si>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</si>
  <si>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</si>
  <si>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</si>
  <si>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</si>
  <si>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</si>
  <si>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</si>
  <si>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</si>
  <si>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</si>
  <si>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</si>
  <si>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</si>
  <si>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</si>
  <si>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</si>
  <si>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</si>
  <si>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</si>
  <si>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</si>
  <si>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</si>
  <si>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</si>
  <si>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</si>
  <si>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</si>
  <si>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</si>
  <si>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</si>
  <si>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</si>
  <si>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</si>
  <si>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</si>
  <si>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</si>
  <si>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</si>
  <si>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</si>
  <si>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</si>
  <si>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</si>
  <si>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</si>
  <si>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</si>
  <si>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</si>
  <si>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</si>
  <si>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</si>
  <si>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</si>
  <si>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</si>
  <si>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</si>
  <si>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</si>
  <si>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</si>
  <si>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</si>
  <si>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</si>
  <si>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</si>
  <si>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</si>
  <si>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</si>
  <si>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</si>
  <si>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</si>
  <si>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</si>
  <si>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</si>
  <si>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</si>
  <si>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</si>
  <si>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</si>
  <si>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</si>
  <si>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</si>
  <si>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</si>
  <si>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</si>
  <si>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</si>
  <si>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</si>
  <si>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</si>
  <si>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</si>
  <si>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</si>
  <si>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</si>
  <si>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</si>
  <si>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</si>
  <si>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</si>
  <si>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</si>
  <si>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</si>
  <si>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</si>
  <si>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</si>
  <si>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</si>
  <si>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</si>
  <si>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</si>
  <si>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</si>
  <si>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</si>
  <si>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</si>
  <si>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</si>
  <si>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</si>
  <si>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</si>
  <si>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</si>
  <si>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</si>
  <si>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</si>
  <si>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</si>
  <si>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</si>
  <si>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</si>
  <si>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</si>
  <si>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</si>
  <si>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</si>
  <si>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</si>
  <si>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</si>
  <si>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</si>
  <si>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</si>
  <si>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</si>
  <si>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</si>
  <si>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</si>
  <si>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</si>
  <si>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</si>
  <si>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</si>
  <si>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</si>
  <si>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</si>
  <si>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</si>
  <si>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</si>
  <si>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</si>
  <si>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</si>
  <si>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</si>
  <si>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</si>
  <si>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</si>
  <si>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</si>
  <si>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</si>
  <si>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</si>
  <si>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</si>
  <si>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</si>
  <si>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</si>
  <si>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</si>
  <si>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</si>
  <si>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</si>
  <si>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</si>
  <si>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</si>
  <si>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</si>
  <si>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</si>
  <si>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</si>
  <si>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</si>
  <si>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</si>
  <si>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</si>
  <si>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</si>
  <si>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</si>
  <si>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</si>
  <si>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</si>
  <si>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</si>
  <si>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</si>
  <si>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</si>
  <si>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</si>
  <si>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</si>
  <si>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</si>
  <si>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</si>
  <si>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</si>
  <si>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</si>
  <si>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</si>
  <si>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</si>
  <si>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</si>
  <si>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</si>
  <si>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</si>
  <si>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</si>
  <si>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</si>
  <si>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</si>
  <si>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</si>
  <si>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</si>
  <si>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</si>
  <si>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</si>
  <si>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</si>
  <si>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</si>
  <si>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</si>
  <si>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</si>
  <si>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</si>
  <si>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</si>
  <si>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</si>
  <si>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</si>
  <si>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</si>
  <si>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</si>
  <si>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</si>
  <si>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</si>
  <si>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</si>
  <si>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</si>
  <si>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</si>
  <si>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</si>
  <si>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</si>
  <si>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</si>
  <si>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</si>
  <si>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</si>
  <si>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</si>
  <si>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</si>
  <si>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</si>
  <si>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</si>
  <si>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</si>
  <si>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</si>
  <si>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</si>
  <si>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</si>
  <si>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</si>
  <si>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</si>
  <si>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</si>
  <si>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</si>
  <si>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</si>
  <si>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</si>
  <si>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</si>
  <si>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</si>
  <si>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</si>
  <si>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</si>
  <si>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</si>
  <si>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</si>
  <si>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</si>
  <si>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</si>
  <si>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</si>
  <si>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</si>
  <si>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</si>
  <si>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</si>
  <si>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</si>
  <si>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</si>
  <si>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</si>
  <si>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</si>
  <si>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</si>
  <si>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</si>
  <si>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</si>
  <si>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</si>
  <si>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</si>
  <si>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</si>
  <si>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</si>
  <si>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</si>
  <si>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</si>
  <si>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</si>
  <si>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</si>
  <si>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</si>
  <si>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</si>
  <si>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</si>
  <si>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</si>
  <si>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</si>
  <si>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</si>
  <si>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</si>
  <si>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</si>
  <si>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</si>
  <si>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</si>
  <si>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</si>
  <si>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</si>
  <si>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</si>
  <si>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</si>
  <si>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</si>
  <si>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</si>
  <si>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</si>
  <si>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</si>
  <si>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</si>
  <si>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</si>
  <si>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</si>
  <si>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</si>
  <si>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</si>
  <si>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</si>
  <si>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</si>
  <si>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</si>
  <si>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</si>
  <si>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</si>
  <si>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</si>
  <si>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</si>
  <si>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</si>
  <si>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</si>
  <si>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</si>
  <si>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</si>
  <si>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</si>
  <si>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</si>
  <si>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</si>
  <si>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</si>
  <si>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</si>
  <si>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</si>
  <si>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</si>
  <si>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</si>
  <si>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</si>
  <si>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</si>
  <si>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</si>
  <si>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</si>
  <si>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</si>
  <si>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</si>
  <si>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</si>
  <si>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</si>
  <si>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</si>
  <si>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</si>
  <si>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</si>
  <si>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</si>
  <si>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</si>
  <si>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</si>
  <si>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</si>
  <si>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</si>
  <si>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</si>
  <si>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</si>
  <si>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</si>
  <si>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</si>
  <si>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</si>
  <si>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</si>
  <si>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</si>
  <si>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</si>
  <si>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</si>
  <si>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</si>
  <si>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</si>
  <si>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</si>
  <si>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</si>
  <si>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</si>
  <si>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</si>
  <si>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</si>
  <si>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</si>
  <si>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</si>
  <si>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</si>
  <si>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</si>
  <si>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</si>
  <si>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</si>
  <si>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</si>
  <si>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</si>
  <si>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</si>
  <si>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</si>
  <si>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</si>
  <si>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</si>
  <si>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</si>
  <si>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</si>
  <si>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</si>
  <si>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</si>
  <si>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</si>
  <si>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</si>
  <si>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</si>
  <si>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</si>
  <si>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</si>
  <si>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</si>
  <si>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</si>
  <si>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</si>
  <si>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</si>
  <si>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</si>
  <si>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</si>
  <si>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</si>
  <si>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</si>
  <si>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</si>
  <si>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</si>
  <si>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</si>
  <si>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</si>
  <si>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</si>
  <si>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</si>
  <si>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</si>
  <si>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</si>
  <si>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</si>
  <si>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</si>
  <si>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</si>
  <si>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</si>
  <si>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</si>
  <si>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</si>
  <si>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</si>
  <si>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</si>
  <si>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</si>
  <si>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</si>
  <si>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</si>
  <si>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</si>
  <si>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</si>
  <si>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</si>
  <si>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</si>
  <si>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</si>
  <si>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</si>
  <si>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</si>
  <si>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</si>
  <si>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</si>
  <si>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</si>
  <si>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</si>
  <si>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</si>
  <si>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</si>
  <si>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</si>
  <si>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</si>
  <si>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</si>
  <si>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</si>
  <si>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</si>
  <si>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</si>
  <si>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</si>
  <si>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</si>
  <si>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</si>
  <si>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</si>
  <si>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</si>
  <si>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</si>
  <si>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</si>
  <si>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</si>
  <si>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</si>
  <si>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</si>
  <si>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</si>
  <si>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</si>
  <si>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</si>
  <si>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</si>
  <si>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</si>
  <si>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</si>
  <si>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</si>
  <si>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</si>
  <si>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</si>
  <si>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</si>
  <si>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</si>
  <si>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</si>
  <si>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</si>
  <si>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</si>
  <si>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</si>
  <si>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</si>
  <si>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</si>
  <si>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</si>
  <si>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</si>
  <si>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</si>
  <si>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横浜市鶴見区末広町１－１</t>
    <phoneticPr fontId="3"/>
  </si>
  <si>
    <t>AGC株式会社AGC横浜テクニカルセンター　
常務執行役員センター長　峯伸也</t>
    <phoneticPr fontId="3"/>
  </si>
  <si>
    <t>045-511-1780</t>
    <phoneticPr fontId="3"/>
  </si>
  <si>
    <t>AGC株式会社AGC横浜テクニカルセンター</t>
    <phoneticPr fontId="3"/>
  </si>
  <si>
    <t>ガラス・土石製品</t>
    <phoneticPr fontId="3"/>
  </si>
  <si>
    <t>常務執行役員センター長　（センター長）　　　　　　　　　　　　　　　　　　　　　　　　　　　　　　　　　　　　　　　　　　　　　　　　　　　　　　　　　　　　　　　　　　　　　　　　　　　　　ー廃棄物管理責任者（調達ｸﾞﾙｰﾌﾟﾘｰﾀﾞｰ）　　　　　　　　　　　　　　　　　　　　　　　　　　　　　　　　　　　　　　　　　　　　　　　　　　　　　　　　　　　　　　　ー各部門</t>
    <phoneticPr fontId="3"/>
  </si>
  <si>
    <t>特管廃油→焼却→再資源化、特管廃酸、廃アルカリ→焼却→再資源化、感染性廃棄物→焼却→埋め立て、廃PCB→焼却→無害化、有害廃油、有害汚泥、有害廃アルカリ→焼却→埋め立て、廃石綿→溶融→無害化→固化</t>
    <rPh sb="89" eb="91">
      <t>ヨウユウ</t>
    </rPh>
    <rPh sb="92" eb="95">
      <t>ムガイカ</t>
    </rPh>
    <rPh sb="96" eb="98">
      <t>コカ</t>
    </rPh>
    <phoneticPr fontId="3"/>
  </si>
  <si>
    <t>令和   6年   6月  20日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</si>
</sst>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16075" y="2190750"/>
          <a:ext cx="393700" cy="63500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09725" y="2178050"/>
          <a:ext cx="400050" cy="64135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09725" y="2190750"/>
          <a:ext cx="400050" cy="63500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09725" y="2171700"/>
          <a:ext cx="400050" cy="63500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609725" y="2209800"/>
          <a:ext cx="40005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609725" y="2178050"/>
          <a:ext cx="400050" cy="64135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609725" y="2178050"/>
          <a:ext cx="400050" cy="64135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609725" y="2178050"/>
          <a:ext cx="400050" cy="64135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609725" y="2178050"/>
          <a:ext cx="400050" cy="64135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609725" y="2171700"/>
          <a:ext cx="40005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609725" y="2190750"/>
          <a:ext cx="400050" cy="63500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90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90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B27" zoomScaleNormal="100" zoomScaleSheetLayoutView="100" workbookViewId="0">
      <selection activeCell="P36" sqref="P36"/>
    </sheetView>
  </sheetViews>
  <sheetFormatPr defaultColWidth="9" defaultRowHeight="12"/>
  <cols>
    <col min="1" max="1" width="0.875" style="23" customWidth="1"/>
    <col min="2" max="2" width="3.375" style="23" customWidth="1"/>
    <col min="3" max="4" width="2.875" style="21" customWidth="1"/>
    <col min="5" max="5" width="9.625" style="21" customWidth="1"/>
    <col min="6" max="6" width="2.875" style="21" customWidth="1"/>
    <col min="7" max="7" width="9.875" style="21" customWidth="1"/>
    <col min="8" max="8" width="1.875" style="21" customWidth="1"/>
    <col min="9" max="9" width="3.875" style="21" customWidth="1"/>
    <col min="10" max="10" width="9.875" style="21" customWidth="1"/>
    <col min="11" max="11" width="1.875" style="21" customWidth="1"/>
    <col min="12" max="12" width="3.875" style="21" customWidth="1"/>
    <col min="13" max="13" width="9.875" style="21" customWidth="1"/>
    <col min="14" max="14" width="1.875" style="21" customWidth="1"/>
    <col min="15" max="15" width="4.875" style="21" customWidth="1"/>
    <col min="16" max="16" width="8.875" style="21" customWidth="1"/>
    <col min="17" max="17" width="1.875" style="21" customWidth="1"/>
    <col min="18" max="18" width="4.875" style="21" customWidth="1"/>
    <col min="19" max="19" width="0.875" style="21" customWidth="1"/>
    <col min="20" max="20" width="7.875" style="21" customWidth="1"/>
    <col min="21" max="21" width="1.375" style="21" customWidth="1"/>
    <col min="22" max="22" width="2.125" style="21" customWidth="1"/>
    <col min="23" max="23" width="9.5" style="21" bestFit="1" customWidth="1"/>
    <col min="24" max="24" width="9" style="48"/>
    <col min="25" max="25" width="10.875" style="48" customWidth="1"/>
    <col min="26" max="26" width="9" style="48"/>
    <col min="27" max="27" width="13.375" style="48" customWidth="1"/>
    <col min="28" max="33" width="9" style="48"/>
    <col min="34" max="34" width="33.8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3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426</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420</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421</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419</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2021</v>
      </c>
      <c r="Q49" s="702"/>
      <c r="R49" s="702"/>
      <c r="S49" s="702"/>
      <c r="T49" s="702"/>
      <c r="U49" s="703"/>
    </row>
    <row r="50" spans="3:23" ht="26.25" customHeight="1">
      <c r="C50" s="662" t="s">
        <v>11</v>
      </c>
      <c r="D50" s="714"/>
      <c r="E50" s="715"/>
      <c r="F50" s="613" t="s">
        <v>422</v>
      </c>
      <c r="G50" s="614"/>
      <c r="H50" s="614"/>
      <c r="I50" s="614"/>
      <c r="J50" s="614"/>
      <c r="K50" s="614"/>
      <c r="L50" s="614"/>
      <c r="M50" s="614"/>
      <c r="N50" s="568" t="s">
        <v>131</v>
      </c>
      <c r="O50" s="572"/>
      <c r="P50" s="572"/>
      <c r="Q50" s="704" t="s">
        <v>421</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105</v>
      </c>
      <c r="G54" s="695"/>
      <c r="H54" s="695"/>
      <c r="I54" s="695"/>
      <c r="J54" s="695"/>
      <c r="K54" s="695"/>
      <c r="L54" s="33" t="s">
        <v>48</v>
      </c>
      <c r="M54" s="33"/>
      <c r="N54" s="696" t="s">
        <v>423</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v>5970</v>
      </c>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3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1756</v>
      </c>
      <c r="G61" s="754"/>
      <c r="H61" s="754"/>
      <c r="I61" s="754"/>
      <c r="J61" s="754"/>
      <c r="K61" s="754"/>
      <c r="L61" s="754"/>
      <c r="M61" s="754"/>
      <c r="N61" s="754"/>
      <c r="O61" s="754"/>
      <c r="P61" s="754"/>
      <c r="Q61" s="754"/>
      <c r="R61" s="754"/>
      <c r="S61" s="754"/>
      <c r="T61" s="754"/>
      <c r="U61" s="755"/>
      <c r="W61" s="29"/>
    </row>
    <row r="62" spans="3:23" ht="14.1" customHeight="1">
      <c r="C62" s="573"/>
      <c r="D62" s="554"/>
      <c r="E62" s="496"/>
      <c r="F62" s="642" t="s">
        <v>425</v>
      </c>
      <c r="G62" s="643"/>
      <c r="H62" s="643"/>
      <c r="I62" s="643"/>
      <c r="J62" s="643"/>
      <c r="K62" s="643"/>
      <c r="L62" s="643"/>
      <c r="M62" s="643"/>
      <c r="N62" s="643"/>
      <c r="O62" s="643"/>
      <c r="P62" s="643"/>
      <c r="Q62" s="643"/>
      <c r="R62" s="643"/>
      <c r="S62" s="643"/>
      <c r="T62" s="643"/>
      <c r="U62" s="644"/>
      <c r="W62" s="29"/>
    </row>
    <row r="63" spans="3:23" ht="14.1"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4.1" customHeight="1">
      <c r="C64" s="573"/>
      <c r="D64" s="555"/>
      <c r="E64" s="757"/>
      <c r="F64" s="645"/>
      <c r="G64" s="646"/>
      <c r="H64" s="646"/>
      <c r="I64" s="646"/>
      <c r="J64" s="646"/>
      <c r="K64" s="646"/>
      <c r="L64" s="646"/>
      <c r="M64" s="646"/>
      <c r="N64" s="646"/>
      <c r="O64" s="646"/>
      <c r="P64" s="646"/>
      <c r="Q64" s="646"/>
      <c r="R64" s="646"/>
      <c r="S64" s="646"/>
      <c r="T64" s="646"/>
      <c r="U64" s="647"/>
      <c r="W64" s="29"/>
    </row>
    <row r="65" spans="3:23" ht="14.1" customHeight="1">
      <c r="C65" s="573"/>
      <c r="D65" s="555"/>
      <c r="E65" s="757"/>
      <c r="F65" s="645"/>
      <c r="G65" s="646"/>
      <c r="H65" s="646"/>
      <c r="I65" s="646"/>
      <c r="J65" s="646"/>
      <c r="K65" s="646"/>
      <c r="L65" s="646"/>
      <c r="M65" s="646"/>
      <c r="N65" s="646"/>
      <c r="O65" s="646"/>
      <c r="P65" s="646"/>
      <c r="Q65" s="646"/>
      <c r="R65" s="646"/>
      <c r="S65" s="646"/>
      <c r="T65" s="646"/>
      <c r="U65" s="647"/>
      <c r="W65" s="29"/>
    </row>
    <row r="66" spans="3:23" ht="14.1" customHeight="1">
      <c r="C66" s="573"/>
      <c r="D66" s="555"/>
      <c r="E66" s="757"/>
      <c r="F66" s="645"/>
      <c r="G66" s="646"/>
      <c r="H66" s="646"/>
      <c r="I66" s="646"/>
      <c r="J66" s="646"/>
      <c r="K66" s="646"/>
      <c r="L66" s="646"/>
      <c r="M66" s="646"/>
      <c r="N66" s="646"/>
      <c r="O66" s="646"/>
      <c r="P66" s="646"/>
      <c r="Q66" s="646"/>
      <c r="R66" s="646"/>
      <c r="S66" s="646"/>
      <c r="T66" s="646"/>
      <c r="U66" s="647"/>
      <c r="W66" s="29"/>
    </row>
    <row r="67" spans="3:23" ht="14.1" customHeight="1">
      <c r="C67" s="573"/>
      <c r="D67" s="555"/>
      <c r="E67" s="757"/>
      <c r="F67" s="645"/>
      <c r="G67" s="646"/>
      <c r="H67" s="646"/>
      <c r="I67" s="646"/>
      <c r="J67" s="646"/>
      <c r="K67" s="646"/>
      <c r="L67" s="646"/>
      <c r="M67" s="646"/>
      <c r="N67" s="646"/>
      <c r="O67" s="646"/>
      <c r="P67" s="646"/>
      <c r="Q67" s="646"/>
      <c r="R67" s="646"/>
      <c r="S67" s="646"/>
      <c r="T67" s="646"/>
      <c r="U67" s="647"/>
      <c r="W67" s="29"/>
    </row>
    <row r="68" spans="3:23" ht="14.1"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4.1" customHeight="1">
      <c r="C69" s="573"/>
      <c r="D69" s="760"/>
      <c r="E69" s="759"/>
      <c r="F69" s="645"/>
      <c r="G69" s="646"/>
      <c r="H69" s="646"/>
      <c r="I69" s="646"/>
      <c r="J69" s="646"/>
      <c r="K69" s="646"/>
      <c r="L69" s="646"/>
      <c r="M69" s="646"/>
      <c r="N69" s="646"/>
      <c r="O69" s="646"/>
      <c r="P69" s="646"/>
      <c r="Q69" s="646"/>
      <c r="R69" s="646"/>
      <c r="S69" s="646"/>
      <c r="T69" s="646"/>
      <c r="U69" s="647"/>
      <c r="W69" s="29"/>
    </row>
    <row r="70" spans="3:23" ht="14.1" customHeight="1">
      <c r="C70" s="573"/>
      <c r="D70" s="760"/>
      <c r="E70" s="759"/>
      <c r="F70" s="645"/>
      <c r="G70" s="646"/>
      <c r="H70" s="646"/>
      <c r="I70" s="646"/>
      <c r="J70" s="646"/>
      <c r="K70" s="646"/>
      <c r="L70" s="646"/>
      <c r="M70" s="646"/>
      <c r="N70" s="646"/>
      <c r="O70" s="646"/>
      <c r="P70" s="646"/>
      <c r="Q70" s="646"/>
      <c r="R70" s="646"/>
      <c r="S70" s="646"/>
      <c r="T70" s="646"/>
      <c r="U70" s="647"/>
      <c r="W70" s="29"/>
    </row>
    <row r="71" spans="3:23" ht="14.1" customHeight="1">
      <c r="C71" s="573"/>
      <c r="D71" s="760"/>
      <c r="E71" s="759"/>
      <c r="F71" s="645"/>
      <c r="G71" s="646"/>
      <c r="H71" s="646"/>
      <c r="I71" s="646"/>
      <c r="J71" s="646"/>
      <c r="K71" s="646"/>
      <c r="L71" s="646"/>
      <c r="M71" s="646"/>
      <c r="N71" s="646"/>
      <c r="O71" s="646"/>
      <c r="P71" s="646"/>
      <c r="Q71" s="646"/>
      <c r="R71" s="646"/>
      <c r="S71" s="646"/>
      <c r="T71" s="646"/>
      <c r="U71" s="647"/>
      <c r="W71" s="29"/>
    </row>
    <row r="72" spans="3:23" ht="14.1" customHeight="1">
      <c r="C72" s="574"/>
      <c r="D72" s="556"/>
      <c r="E72" s="497"/>
      <c r="F72" s="648"/>
      <c r="G72" s="649"/>
      <c r="H72" s="649"/>
      <c r="I72" s="649"/>
      <c r="J72" s="649"/>
      <c r="K72" s="649"/>
      <c r="L72" s="649"/>
      <c r="M72" s="649"/>
      <c r="N72" s="649"/>
      <c r="O72" s="649"/>
      <c r="P72" s="649"/>
      <c r="Q72" s="649"/>
      <c r="R72" s="649"/>
      <c r="S72" s="649"/>
      <c r="T72" s="649"/>
      <c r="U72" s="650"/>
      <c r="W72" s="29"/>
    </row>
    <row r="73" spans="3:23" ht="14.1" customHeight="1">
      <c r="C73" s="575"/>
      <c r="D73" s="558"/>
      <c r="E73" s="470"/>
      <c r="F73" s="567"/>
      <c r="G73" s="567"/>
      <c r="H73" s="567"/>
      <c r="I73" s="567"/>
      <c r="J73" s="567"/>
      <c r="K73" s="567"/>
      <c r="L73" s="567"/>
      <c r="M73" s="567"/>
      <c r="N73" s="567"/>
      <c r="O73" s="567"/>
      <c r="P73" s="567"/>
      <c r="Q73" s="567"/>
      <c r="R73" s="567"/>
      <c r="S73" s="567"/>
      <c r="T73" s="567"/>
      <c r="U73" s="567"/>
      <c r="W73" s="29"/>
    </row>
    <row r="74" spans="3:23" ht="13.3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4.1" customHeight="1">
      <c r="C77" s="189"/>
      <c r="D77" s="618" t="s">
        <v>424</v>
      </c>
      <c r="E77" s="619"/>
      <c r="F77" s="619"/>
      <c r="G77" s="619"/>
      <c r="H77" s="619"/>
      <c r="I77" s="619"/>
      <c r="J77" s="619"/>
      <c r="K77" s="619"/>
      <c r="L77" s="619"/>
      <c r="M77" s="619"/>
      <c r="N77" s="619"/>
      <c r="O77" s="619"/>
      <c r="P77" s="619"/>
      <c r="Q77" s="619"/>
      <c r="R77" s="619"/>
      <c r="S77" s="619"/>
      <c r="T77" s="619"/>
      <c r="U77" s="620"/>
      <c r="W77" s="29"/>
    </row>
    <row r="78" spans="3:23" ht="14.1" customHeight="1">
      <c r="C78" s="189"/>
      <c r="D78" s="618"/>
      <c r="E78" s="619"/>
      <c r="F78" s="619"/>
      <c r="G78" s="619"/>
      <c r="H78" s="619"/>
      <c r="I78" s="619"/>
      <c r="J78" s="619"/>
      <c r="K78" s="619"/>
      <c r="L78" s="619"/>
      <c r="M78" s="619"/>
      <c r="N78" s="619"/>
      <c r="O78" s="619"/>
      <c r="P78" s="619"/>
      <c r="Q78" s="619"/>
      <c r="R78" s="619"/>
      <c r="S78" s="619"/>
      <c r="T78" s="619"/>
      <c r="U78" s="620"/>
      <c r="W78" s="29"/>
    </row>
    <row r="79" spans="3:23" ht="14.1" customHeight="1">
      <c r="C79" s="189"/>
      <c r="D79" s="618"/>
      <c r="E79" s="619"/>
      <c r="F79" s="619"/>
      <c r="G79" s="619"/>
      <c r="H79" s="619"/>
      <c r="I79" s="619"/>
      <c r="J79" s="619"/>
      <c r="K79" s="619"/>
      <c r="L79" s="619"/>
      <c r="M79" s="619"/>
      <c r="N79" s="619"/>
      <c r="O79" s="619"/>
      <c r="P79" s="619"/>
      <c r="Q79" s="619"/>
      <c r="R79" s="619"/>
      <c r="S79" s="619"/>
      <c r="T79" s="619"/>
      <c r="U79" s="620"/>
      <c r="W79" s="29"/>
    </row>
    <row r="80" spans="3:23" ht="14.1" customHeight="1">
      <c r="C80" s="189"/>
      <c r="D80" s="618"/>
      <c r="E80" s="619"/>
      <c r="F80" s="619"/>
      <c r="G80" s="619"/>
      <c r="H80" s="619"/>
      <c r="I80" s="619"/>
      <c r="J80" s="619"/>
      <c r="K80" s="619"/>
      <c r="L80" s="619"/>
      <c r="M80" s="619"/>
      <c r="N80" s="619"/>
      <c r="O80" s="619"/>
      <c r="P80" s="619"/>
      <c r="Q80" s="619"/>
      <c r="R80" s="619"/>
      <c r="S80" s="619"/>
      <c r="T80" s="619"/>
      <c r="U80" s="620"/>
      <c r="W80" s="29"/>
    </row>
    <row r="81" spans="1:56" ht="14.1" customHeight="1">
      <c r="C81" s="189"/>
      <c r="D81" s="618"/>
      <c r="E81" s="619"/>
      <c r="F81" s="619"/>
      <c r="G81" s="619"/>
      <c r="H81" s="619"/>
      <c r="I81" s="619"/>
      <c r="J81" s="619"/>
      <c r="K81" s="619"/>
      <c r="L81" s="619"/>
      <c r="M81" s="619"/>
      <c r="N81" s="619"/>
      <c r="O81" s="619"/>
      <c r="P81" s="619"/>
      <c r="Q81" s="619"/>
      <c r="R81" s="619"/>
      <c r="S81" s="619"/>
      <c r="T81" s="619"/>
      <c r="U81" s="620"/>
      <c r="W81" s="29"/>
    </row>
    <row r="82" spans="1:56" ht="14.1" customHeight="1">
      <c r="C82" s="189"/>
      <c r="D82" s="618"/>
      <c r="E82" s="619"/>
      <c r="F82" s="619"/>
      <c r="G82" s="619"/>
      <c r="H82" s="619"/>
      <c r="I82" s="619"/>
      <c r="J82" s="619"/>
      <c r="K82" s="619"/>
      <c r="L82" s="619"/>
      <c r="M82" s="619"/>
      <c r="N82" s="619"/>
      <c r="O82" s="619"/>
      <c r="P82" s="619"/>
      <c r="Q82" s="619"/>
      <c r="R82" s="619"/>
      <c r="S82" s="619"/>
      <c r="T82" s="619"/>
      <c r="U82" s="620"/>
      <c r="W82" s="29"/>
    </row>
    <row r="83" spans="1:56" ht="14.1" customHeight="1">
      <c r="C83" s="189"/>
      <c r="D83" s="618"/>
      <c r="E83" s="619"/>
      <c r="F83" s="619"/>
      <c r="G83" s="619"/>
      <c r="H83" s="619"/>
      <c r="I83" s="619"/>
      <c r="J83" s="619"/>
      <c r="K83" s="619"/>
      <c r="L83" s="619"/>
      <c r="M83" s="619"/>
      <c r="N83" s="619"/>
      <c r="O83" s="619"/>
      <c r="P83" s="619"/>
      <c r="Q83" s="619"/>
      <c r="R83" s="619"/>
      <c r="S83" s="619"/>
      <c r="T83" s="619"/>
      <c r="U83" s="620"/>
      <c r="W83" s="29"/>
    </row>
    <row r="84" spans="1:56" ht="14.1" customHeight="1">
      <c r="C84" s="189"/>
      <c r="D84" s="618"/>
      <c r="E84" s="619"/>
      <c r="F84" s="619"/>
      <c r="G84" s="619"/>
      <c r="H84" s="619"/>
      <c r="I84" s="619"/>
      <c r="J84" s="619"/>
      <c r="K84" s="619"/>
      <c r="L84" s="619"/>
      <c r="M84" s="619"/>
      <c r="N84" s="619"/>
      <c r="O84" s="619"/>
      <c r="P84" s="619"/>
      <c r="Q84" s="619"/>
      <c r="R84" s="619"/>
      <c r="S84" s="619"/>
      <c r="T84" s="619"/>
      <c r="U84" s="620"/>
      <c r="W84" s="29"/>
    </row>
    <row r="85" spans="1:56" ht="14.1" customHeight="1">
      <c r="C85" s="189"/>
      <c r="D85" s="618"/>
      <c r="E85" s="619"/>
      <c r="F85" s="619"/>
      <c r="G85" s="619"/>
      <c r="H85" s="619"/>
      <c r="I85" s="619"/>
      <c r="J85" s="619"/>
      <c r="K85" s="619"/>
      <c r="L85" s="619"/>
      <c r="M85" s="619"/>
      <c r="N85" s="619"/>
      <c r="O85" s="619"/>
      <c r="P85" s="619"/>
      <c r="Q85" s="619"/>
      <c r="R85" s="619"/>
      <c r="S85" s="619"/>
      <c r="T85" s="619"/>
      <c r="U85" s="620"/>
      <c r="W85" s="29"/>
    </row>
    <row r="86" spans="1:56" ht="14.1"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9</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75.63</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4.1"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4.1" customHeight="1">
      <c r="C94" s="745"/>
      <c r="D94" s="657"/>
      <c r="E94" s="722"/>
      <c r="F94" s="618"/>
      <c r="G94" s="619"/>
      <c r="H94" s="619"/>
      <c r="I94" s="619"/>
      <c r="J94" s="619"/>
      <c r="K94" s="619"/>
      <c r="L94" s="619"/>
      <c r="M94" s="619"/>
      <c r="N94" s="619"/>
      <c r="O94" s="619"/>
      <c r="P94" s="619"/>
      <c r="Q94" s="619"/>
      <c r="R94" s="619"/>
      <c r="S94" s="619"/>
      <c r="T94" s="619"/>
      <c r="U94" s="620"/>
      <c r="V94" s="180"/>
      <c r="W94" s="166"/>
      <c r="X94" s="166"/>
      <c r="Y94" s="166"/>
    </row>
    <row r="95" spans="1:56" ht="14.1"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4.1"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4.1"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4.1"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4.1"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4.1"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4.1"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4.1"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9</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75.63</v>
      </c>
      <c r="L105" s="733"/>
      <c r="M105" s="733"/>
      <c r="N105" s="733"/>
      <c r="O105" s="733"/>
      <c r="P105" s="584" t="s">
        <v>211</v>
      </c>
      <c r="Q105" s="730"/>
      <c r="R105" s="730"/>
      <c r="S105" s="730"/>
      <c r="T105" s="730"/>
      <c r="U105" s="731"/>
      <c r="V105" s="400"/>
      <c r="W105" s="400"/>
      <c r="X105" s="108"/>
      <c r="Y105" s="21"/>
      <c r="BC105" s="48"/>
      <c r="BD105" s="48"/>
    </row>
    <row r="106" spans="1:56" ht="14.1"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4.1" customHeight="1">
      <c r="C109" s="746"/>
      <c r="D109" s="725"/>
      <c r="E109" s="660"/>
      <c r="F109" s="618"/>
      <c r="G109" s="619"/>
      <c r="H109" s="619"/>
      <c r="I109" s="619"/>
      <c r="J109" s="619"/>
      <c r="K109" s="619"/>
      <c r="L109" s="619"/>
      <c r="M109" s="619"/>
      <c r="N109" s="619"/>
      <c r="O109" s="619"/>
      <c r="P109" s="619"/>
      <c r="Q109" s="619"/>
      <c r="R109" s="619"/>
      <c r="S109" s="619"/>
      <c r="T109" s="619"/>
      <c r="U109" s="620"/>
      <c r="V109" s="180"/>
      <c r="W109" s="166"/>
      <c r="X109" s="166"/>
      <c r="Y109" s="166"/>
    </row>
    <row r="110" spans="1:56" ht="14.1"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4.1"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4.1"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4.1"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4.1"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4.1"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4.1"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4.1"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4.1"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4.1"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4.1"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4.1"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4.1"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4.1"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4.1"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4.1"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4.1"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4.1"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4.1"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4.1"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4.1"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4.1"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4.1"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4.1"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4.1"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4.1"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4.1"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4.1"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4.1"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4.1"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4.1"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4.1"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4.1"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4.1"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4.1"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4.1"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4.1"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8.1"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8.1"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4.1"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4.1"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4.1"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4.1"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4.1"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4.1"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4.1"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4.1"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4.1"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4.1"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8.1"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8.1"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4.1"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4.1"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4.1"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4.1"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4.1"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4.1"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4.1"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4.1"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4.1"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4.1"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4.1"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4.1"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4.1"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4.1"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4.1"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4.1"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4.1"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4.1"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4.1"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4.1"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4.1"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4.1"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4.1"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4.1"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4.1"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4.1"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4.1"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35" customHeight="1">
      <c r="C208" s="201"/>
      <c r="D208" s="671"/>
      <c r="E208" s="660"/>
      <c r="F208" s="763" t="s">
        <v>188</v>
      </c>
      <c r="G208" s="764"/>
      <c r="H208" s="764"/>
      <c r="I208" s="764"/>
      <c r="J208" s="764"/>
      <c r="K208" s="742">
        <f>+別紙!X14</f>
        <v>75.63</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35" customHeight="1">
      <c r="C209" s="201"/>
      <c r="D209" s="671"/>
      <c r="E209" s="660"/>
      <c r="F209" s="324"/>
      <c r="G209" s="761" t="s">
        <v>164</v>
      </c>
      <c r="H209" s="762"/>
      <c r="I209" s="762"/>
      <c r="J209" s="762"/>
      <c r="K209" s="742" t="str">
        <f>+別紙!X15</f>
        <v>0</v>
      </c>
      <c r="L209" s="742"/>
      <c r="M209" s="742"/>
      <c r="N209" s="742"/>
      <c r="O209" s="742"/>
      <c r="P209" s="548" t="s">
        <v>13</v>
      </c>
      <c r="Q209" s="768"/>
      <c r="R209" s="769"/>
      <c r="S209" s="769"/>
      <c r="T209" s="769"/>
      <c r="U209" s="770"/>
      <c r="V209" s="381"/>
      <c r="W209" s="381"/>
      <c r="X209" s="180"/>
      <c r="Y209" s="416"/>
      <c r="Z209" s="416"/>
      <c r="AA209" s="416"/>
      <c r="BC209" s="48"/>
      <c r="BD209" s="48"/>
    </row>
    <row r="210" spans="3:56" ht="43.35" customHeight="1">
      <c r="C210" s="201"/>
      <c r="D210" s="671"/>
      <c r="E210" s="660"/>
      <c r="F210" s="324"/>
      <c r="G210" s="761" t="s">
        <v>165</v>
      </c>
      <c r="H210" s="762"/>
      <c r="I210" s="762"/>
      <c r="J210" s="762"/>
      <c r="K210" s="742">
        <f>+別紙!X16</f>
        <v>75.63</v>
      </c>
      <c r="L210" s="742"/>
      <c r="M210" s="742"/>
      <c r="N210" s="742"/>
      <c r="O210" s="742"/>
      <c r="P210" s="548" t="s">
        <v>13</v>
      </c>
      <c r="Q210" s="768"/>
      <c r="R210" s="769"/>
      <c r="S210" s="769"/>
      <c r="T210" s="769"/>
      <c r="U210" s="770"/>
      <c r="V210" s="381"/>
      <c r="W210" s="381"/>
      <c r="X210" s="180"/>
      <c r="Y210" s="416"/>
      <c r="Z210" s="416"/>
      <c r="AA210" s="416"/>
      <c r="BC210" s="48"/>
      <c r="BD210" s="48"/>
    </row>
    <row r="211" spans="3:56" ht="43.3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3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4.1"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4.1"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4.1"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4.1"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4.1"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4.1"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4.1"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4.1"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4.1"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4.1"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75.63</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75.63</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4.1"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4.1"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4.1"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4.1"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4.1"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4.1"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4.1"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4.1"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4.1"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4.1"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4.1"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51.34</v>
      </c>
      <c r="N241" s="798"/>
      <c r="O241" s="798"/>
      <c r="P241" s="798"/>
      <c r="Q241" s="798"/>
      <c r="R241" s="798"/>
      <c r="S241" s="798"/>
      <c r="T241" s="488" t="s">
        <v>364</v>
      </c>
      <c r="U241" s="491"/>
      <c r="V241" s="483"/>
      <c r="W241" s="416"/>
      <c r="X241" s="416"/>
      <c r="Y241" s="416"/>
      <c r="Z241" s="425"/>
      <c r="AA241" s="425"/>
    </row>
    <row r="242" spans="1:54" ht="14.1"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20.100000000000001" customHeight="1">
      <c r="C245" s="598"/>
      <c r="D245" s="599"/>
      <c r="E245" s="599"/>
      <c r="F245" s="35"/>
      <c r="G245" s="35"/>
      <c r="H245" s="35"/>
      <c r="I245" s="36"/>
      <c r="J245" s="36"/>
      <c r="K245" s="36"/>
      <c r="L245" s="37"/>
      <c r="M245" s="37"/>
      <c r="N245" s="37"/>
      <c r="O245" s="38"/>
      <c r="P245" s="38"/>
      <c r="Q245" s="38"/>
      <c r="R245" s="38"/>
      <c r="S245" s="36"/>
      <c r="T245" s="399"/>
      <c r="U245" s="399"/>
    </row>
    <row r="246" spans="1:54" ht="20.100000000000001"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1.1"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3.1"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1.1"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349999999999994"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1.1"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F24" sqref="F24:G2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49" width="9" style="50"/>
    <col min="50" max="50" width="49.8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1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3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横浜市鶴見区末広町１－１</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3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8.3000000000000007</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8.3000000000000007</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8.3000000000000007</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8.3000000000000007</v>
      </c>
      <c r="P27" s="841"/>
      <c r="Q27" s="841"/>
      <c r="R27" s="841"/>
      <c r="S27" s="54" t="s">
        <v>38</v>
      </c>
      <c r="T27" s="75"/>
      <c r="U27" s="75"/>
      <c r="X27" s="73" t="s">
        <v>39</v>
      </c>
      <c r="Y27" s="76"/>
      <c r="AG27" s="63"/>
      <c r="AH27" s="63"/>
      <c r="AI27" s="63"/>
      <c r="AJ27" s="63"/>
      <c r="AK27" s="811">
        <f>+AG18+O27</f>
        <v>8.3000000000000007</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8.3000000000000007</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8.3000000000000007</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8.3000000000000007</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8.3000000000000007</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4"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21.54</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21.54</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21.54</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21.54</v>
      </c>
      <c r="P27" s="841"/>
      <c r="Q27" s="841"/>
      <c r="R27" s="841"/>
      <c r="S27" s="54" t="s">
        <v>38</v>
      </c>
      <c r="T27" s="75"/>
      <c r="U27" s="75"/>
      <c r="X27" s="73" t="s">
        <v>39</v>
      </c>
      <c r="Y27" s="76"/>
      <c r="AG27" s="63"/>
      <c r="AH27" s="63"/>
      <c r="AI27" s="63"/>
      <c r="AJ27" s="63"/>
      <c r="AK27" s="811">
        <f>+AG18+O27</f>
        <v>21.54</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21.54</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21.54</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21.54</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21.54</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1"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7.17</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7.17</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7.17</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7.17</v>
      </c>
      <c r="P27" s="841"/>
      <c r="Q27" s="841"/>
      <c r="R27" s="841"/>
      <c r="S27" s="54" t="s">
        <v>38</v>
      </c>
      <c r="T27" s="75"/>
      <c r="U27" s="75"/>
      <c r="X27" s="73" t="s">
        <v>39</v>
      </c>
      <c r="Y27" s="76"/>
      <c r="AG27" s="63"/>
      <c r="AH27" s="63"/>
      <c r="AI27" s="63"/>
      <c r="AJ27" s="63"/>
      <c r="AK27" s="811">
        <f>+AG18+O27</f>
        <v>7.17</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7.17</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7.17</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7.17</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7.17</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Y14"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0.08</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0.08</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0.08</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0.08</v>
      </c>
      <c r="P27" s="841"/>
      <c r="Q27" s="841"/>
      <c r="R27" s="841"/>
      <c r="S27" s="54" t="s">
        <v>38</v>
      </c>
      <c r="T27" s="75"/>
      <c r="U27" s="75"/>
      <c r="X27" s="73" t="s">
        <v>39</v>
      </c>
      <c r="Y27" s="76"/>
      <c r="AG27" s="63"/>
      <c r="AH27" s="63"/>
      <c r="AI27" s="63"/>
      <c r="AJ27" s="63"/>
      <c r="AK27" s="811">
        <f>+AG18+O27</f>
        <v>0.08</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0.08</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0.08</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0.08</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0.08</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election activeCell="F12" sqref="F12:G1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24.29</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24.29</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24.29</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24.29</v>
      </c>
      <c r="P27" s="841"/>
      <c r="Q27" s="841"/>
      <c r="R27" s="841"/>
      <c r="S27" s="54" t="s">
        <v>38</v>
      </c>
      <c r="T27" s="75"/>
      <c r="U27" s="75"/>
      <c r="X27" s="73" t="s">
        <v>39</v>
      </c>
      <c r="Y27" s="76"/>
      <c r="AG27" s="63"/>
      <c r="AH27" s="63"/>
      <c r="AI27" s="63"/>
      <c r="AJ27" s="63"/>
      <c r="AK27" s="811">
        <f>+AG18+O27</f>
        <v>24.29</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24.29</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24.29</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24.29</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24.29</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3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3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3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7"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0.13</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0.13</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0.13</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0.13</v>
      </c>
      <c r="P27" s="841"/>
      <c r="Q27" s="841"/>
      <c r="R27" s="841"/>
      <c r="S27" s="54" t="s">
        <v>38</v>
      </c>
      <c r="T27" s="75"/>
      <c r="U27" s="75"/>
      <c r="X27" s="73" t="s">
        <v>39</v>
      </c>
      <c r="Y27" s="76"/>
      <c r="AG27" s="63"/>
      <c r="AH27" s="63"/>
      <c r="AI27" s="63"/>
      <c r="AJ27" s="63"/>
      <c r="AK27" s="811">
        <f>+AG18+O27</f>
        <v>0.13</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0.13</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0.13</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0.13</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0.13</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4.79</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4.79</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4.79</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4.79</v>
      </c>
      <c r="P27" s="841"/>
      <c r="Q27" s="841"/>
      <c r="R27" s="841"/>
      <c r="S27" s="54" t="s">
        <v>38</v>
      </c>
      <c r="T27" s="75"/>
      <c r="U27" s="75"/>
      <c r="X27" s="73" t="s">
        <v>39</v>
      </c>
      <c r="Y27" s="76"/>
      <c r="AG27" s="63"/>
      <c r="AH27" s="63"/>
      <c r="AI27" s="63"/>
      <c r="AJ27" s="63"/>
      <c r="AK27" s="811">
        <f>+AG18+O27</f>
        <v>4.79</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4.79</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4.79</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4.79</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4.79</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7"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9.24</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9.24</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9.24</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9.24</v>
      </c>
      <c r="P27" s="841"/>
      <c r="Q27" s="841"/>
      <c r="R27" s="841"/>
      <c r="S27" s="54" t="s">
        <v>38</v>
      </c>
      <c r="T27" s="75"/>
      <c r="U27" s="75"/>
      <c r="X27" s="73" t="s">
        <v>39</v>
      </c>
      <c r="Y27" s="76"/>
      <c r="AG27" s="63"/>
      <c r="AH27" s="63"/>
      <c r="AI27" s="63"/>
      <c r="AJ27" s="63"/>
      <c r="AK27" s="811">
        <f>+AG18+O27</f>
        <v>9.24</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9.24</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9.24</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9.24</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9.24</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2" zoomScaleNormal="100" workbookViewId="0">
      <selection activeCell="F24" sqref="F24:G2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0.09</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0.09</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0.09</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0.09</v>
      </c>
      <c r="P27" s="841"/>
      <c r="Q27" s="841"/>
      <c r="R27" s="841"/>
      <c r="S27" s="54" t="s">
        <v>38</v>
      </c>
      <c r="T27" s="75"/>
      <c r="U27" s="75"/>
      <c r="X27" s="73" t="s">
        <v>39</v>
      </c>
      <c r="Y27" s="76"/>
      <c r="AG27" s="63"/>
      <c r="AH27" s="63"/>
      <c r="AI27" s="63"/>
      <c r="AJ27" s="63"/>
      <c r="AK27" s="811">
        <f>+AG18+O27</f>
        <v>0.09</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0.09</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0.09</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0.09</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0.09</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横浜市鶴見区末広町１－１</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G2" zoomScale="70" zoomScaleNormal="70" workbookViewId="0">
      <selection activeCell="G9" sqref="G9"/>
    </sheetView>
  </sheetViews>
  <sheetFormatPr defaultColWidth="9" defaultRowHeight="11.25"/>
  <cols>
    <col min="1" max="1" width="2.5" style="8" customWidth="1"/>
    <col min="2" max="3" width="3.875" style="8" customWidth="1"/>
    <col min="4" max="4" width="4.5" style="8" customWidth="1"/>
    <col min="5" max="5" width="3.875" style="8" customWidth="1"/>
    <col min="6" max="6" width="40.875" style="8" customWidth="1"/>
    <col min="7" max="22" width="12.375" style="8" customWidth="1"/>
    <col min="23" max="23" width="12.875" style="8" customWidth="1"/>
    <col min="24" max="24" width="12.625" style="8" customWidth="1"/>
    <col min="25" max="26" width="9.875" style="8" customWidth="1"/>
    <col min="27" max="27" width="11.8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横浜市鶴見区末広町１－１</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2.1"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8.3000000000000007</v>
      </c>
      <c r="H9" s="503">
        <f>IF(OR(ｲ.特管廃酸!F24&gt;0,ｲ.特管廃酸!F24&lt;0),ｲ.特管廃酸!F24,IF(H$19&gt;0,"0",0))</f>
        <v>21.54</v>
      </c>
      <c r="I9" s="503">
        <f>IF(OR(ｳ.特管廃ｱﾙｶﾘ!F24&gt;0,ｳ.特管廃ｱﾙｶﾘ!F24&lt;0),ｳ.特管廃ｱﾙｶﾘ!F24,IF(I$19&gt;0,"0",0))</f>
        <v>7.17</v>
      </c>
      <c r="J9" s="503">
        <f>IF(OR(ｴ.感染性廃棄物!$F24&gt;0,ｴ.感染性廃棄物!$F24&lt;0),ｴ.感染性廃棄物!F24,IF(J$19&gt;0,"0",0))</f>
        <v>0.08</v>
      </c>
      <c r="K9" s="503">
        <f>IF(OR(ｵ.廃PCB等!$F24&gt;0,ｵ.廃PCB等!$F24&lt;0),ｵ.廃PCB等!F24,IF(K$19&gt;0,"0",0))</f>
        <v>24.29</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0.13</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4.79</v>
      </c>
      <c r="T9" s="503">
        <f>IF(OR(ｾ.有害汚泥!F24&gt;0,ｾ.有害汚泥!F24&lt;0),ｾ.有害汚泥!F24,IF(T$19&gt;0,"0",0))</f>
        <v>9.24</v>
      </c>
      <c r="U9" s="503">
        <f>IF(OR(ｿ.有害廃酸!F24&gt;0,ｿ.有害廃酸!F24&lt;0),ｿ.有害廃酸!F24,IF(U$19&gt;0,"0",0))</f>
        <v>0</v>
      </c>
      <c r="V9" s="503">
        <f>IF(OR(ﾀ.有害廃ｱﾙｶﾘ!F24&gt;0,ﾀ.有害廃ｱﾙｶﾘ!F24&lt;0),ﾀ.有害廃ｱﾙｶﾘ!F24,IF(V$19&gt;0,"0",0))</f>
        <v>0.09</v>
      </c>
      <c r="W9" s="503">
        <f>IF(OR(ﾁ.廃水銀等!F24&gt;0,ﾁ.廃水銀等!F24&lt;0),ﾁ.廃水銀等!F24,IF(W$19&gt;0,"0",0))</f>
        <v>0</v>
      </c>
      <c r="X9" s="504">
        <f>IF(SUM(G9:W9)&gt;0,SUM(G9:W9),IF(X$19&gt;0,"0",0))</f>
        <v>75.63</v>
      </c>
    </row>
    <row r="10" spans="2:24" ht="24" customHeight="1">
      <c r="B10" s="173" t="s">
        <v>365</v>
      </c>
      <c r="C10" s="912" t="s">
        <v>213</v>
      </c>
      <c r="D10" s="912"/>
      <c r="E10" s="912"/>
      <c r="F10" s="913"/>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t="str">
        <f>IF(OR(ｴ.感染性廃棄物!$F25&gt;0,ｴ.感染性廃棄物!$F25&lt;0),ｴ.感染性廃棄物!F25,IF(J$19&gt;0,"0",0))</f>
        <v>0</v>
      </c>
      <c r="K10" s="505" t="str">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t="str">
        <f>IF(OR(ｽ.有害廃油!F25&gt;0,ｽ.有害廃油!F25&lt;0),ｽ.有害廃油!F25,IF(S$19&gt;0,"0",0))</f>
        <v>0</v>
      </c>
      <c r="T10" s="505" t="str">
        <f>IF(OR(ｾ.有害汚泥!F25&gt;0,ｾ.有害汚泥!F25&lt;0),ｾ.有害汚泥!F25,IF(T$19&gt;0,"0",0))</f>
        <v>0</v>
      </c>
      <c r="U10" s="505">
        <f>IF(OR(ｿ.有害廃酸!F25&gt;0,ｿ.有害廃酸!F25&lt;0),ｿ.有害廃酸!F25,IF(U$19&gt;0,"0",0))</f>
        <v>0</v>
      </c>
      <c r="V10" s="505" t="str">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t="str">
        <f>IF(OR(ｴ.感染性廃棄物!$F26&gt;0,ｴ.感染性廃棄物!$F26&lt;0),ｴ.感染性廃棄物!F26,IF(J$19&gt;0,"0",0))</f>
        <v>0</v>
      </c>
      <c r="K11" s="507" t="str">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t="str">
        <f>IF(OR(ｽ.有害廃油!F26&gt;0,ｽ.有害廃油!F26&lt;0),ｽ.有害廃油!F26,IF(S$19&gt;0,"0",0))</f>
        <v>0</v>
      </c>
      <c r="T11" s="507" t="str">
        <f>IF(OR(ｾ.有害汚泥!F26&gt;0,ｾ.有害汚泥!F26&lt;0),ｾ.有害汚泥!F26,IF(T$19&gt;0,"0",0))</f>
        <v>0</v>
      </c>
      <c r="U11" s="507">
        <f>IF(OR(ｿ.有害廃酸!F26&gt;0,ｿ.有害廃酸!F26&lt;0),ｿ.有害廃酸!F26,IF(U$19&gt;0,"0",0))</f>
        <v>0</v>
      </c>
      <c r="V11" s="507" t="str">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t="str">
        <f>IF(OR(ｴ.感染性廃棄物!$F27&gt;0,ｴ.感染性廃棄物!$F27&lt;0),ｴ.感染性廃棄物!F27,IF(J$19&gt;0,"0",0))</f>
        <v>0</v>
      </c>
      <c r="K12" s="507" t="str">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t="str">
        <f>IF(OR(ｽ.有害廃油!F27&gt;0,ｽ.有害廃油!F27&lt;0),ｽ.有害廃油!F27,IF(S$19&gt;0,"0",0))</f>
        <v>0</v>
      </c>
      <c r="T12" s="507" t="str">
        <f>IF(OR(ｾ.有害汚泥!F27&gt;0,ｾ.有害汚泥!F27&lt;0),ｾ.有害汚泥!F27,IF(T$19&gt;0,"0",0))</f>
        <v>0</v>
      </c>
      <c r="U12" s="507">
        <f>IF(OR(ｿ.有害廃酸!F27&gt;0,ｿ.有害廃酸!F27&lt;0),ｿ.有害廃酸!F27,IF(U$19&gt;0,"0",0))</f>
        <v>0</v>
      </c>
      <c r="V12" s="507" t="str">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t="str">
        <f>IF(OR(ｴ.感染性廃棄物!$F28&gt;0,ｴ.感染性廃棄物!$F28&lt;0),ｴ.感染性廃棄物!F28,IF(J$19&gt;0,"0",0))</f>
        <v>0</v>
      </c>
      <c r="K13" s="507" t="str">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t="str">
        <f>IF(OR(ｽ.有害廃油!F28&gt;0,ｽ.有害廃油!F28&lt;0),ｽ.有害廃油!F28,IF(S$19&gt;0,"0",0))</f>
        <v>0</v>
      </c>
      <c r="T13" s="507" t="str">
        <f>IF(OR(ｾ.有害汚泥!F28&gt;0,ｾ.有害汚泥!F28&lt;0),ｾ.有害汚泥!F28,IF(T$19&gt;0,"0",0))</f>
        <v>0</v>
      </c>
      <c r="U13" s="507">
        <f>IF(OR(ｿ.有害廃酸!F28&gt;0,ｿ.有害廃酸!F28&lt;0),ｿ.有害廃酸!F28,IF(U$19&gt;0,"0",0))</f>
        <v>0</v>
      </c>
      <c r="V13" s="507" t="str">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8.3000000000000007</v>
      </c>
      <c r="H14" s="507">
        <f>IF(OR(ｲ.特管廃酸!F29&gt;0,ｲ.特管廃酸!F29&lt;0),ｲ.特管廃酸!F29,IF(H$19&gt;0,"0",0))</f>
        <v>21.54</v>
      </c>
      <c r="I14" s="507">
        <f>IF(OR(ｳ.特管廃ｱﾙｶﾘ!F29&gt;0,ｳ.特管廃ｱﾙｶﾘ!F29&lt;0),ｳ.特管廃ｱﾙｶﾘ!F29,IF(I$19&gt;0,"0",0))</f>
        <v>7.17</v>
      </c>
      <c r="J14" s="507">
        <f>IF(OR(ｴ.感染性廃棄物!$F29&gt;0,ｴ.感染性廃棄物!$F29&lt;0),ｴ.感染性廃棄物!F29,IF(J$19&gt;0,"0",0))</f>
        <v>0.08</v>
      </c>
      <c r="K14" s="507">
        <f>IF(OR(ｵ.廃PCB等!$F29&gt;0,ｵ.廃PCB等!$F29&lt;0),ｵ.廃PCB等!F29,IF(K$19&gt;0,"0",0))</f>
        <v>24.29</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0.13</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4.79</v>
      </c>
      <c r="T14" s="507">
        <f>IF(OR(ｾ.有害汚泥!F29&gt;0,ｾ.有害汚泥!F29&lt;0),ｾ.有害汚泥!F29,IF(T$19&gt;0,"0",0))</f>
        <v>9.24</v>
      </c>
      <c r="U14" s="507">
        <f>IF(OR(ｿ.有害廃酸!F29&gt;0,ｿ.有害廃酸!F29&lt;0),ｿ.有害廃酸!F29,IF(U$19&gt;0,"0",0))</f>
        <v>0</v>
      </c>
      <c r="V14" s="507">
        <f>IF(OR(ﾀ.有害廃ｱﾙｶﾘ!F29&gt;0,ﾀ.有害廃ｱﾙｶﾘ!F29&lt;0),ﾀ.有害廃ｱﾙｶﾘ!F29,IF(V$19&gt;0,"0",0))</f>
        <v>0.09</v>
      </c>
      <c r="W14" s="507">
        <f>IF(OR(ﾁ.廃水銀等!F29&gt;0,ﾁ.廃水銀等!F29&lt;0),ﾁ.廃水銀等!F29,IF(W$19&gt;0,"0",0))</f>
        <v>0</v>
      </c>
      <c r="X14" s="508">
        <f t="shared" si="0"/>
        <v>75.63</v>
      </c>
    </row>
    <row r="15" spans="2:24" ht="24" customHeight="1">
      <c r="B15" s="173" t="s">
        <v>168</v>
      </c>
      <c r="C15" s="918" t="s">
        <v>218</v>
      </c>
      <c r="D15" s="918"/>
      <c r="E15" s="918"/>
      <c r="F15" s="919"/>
      <c r="G15" s="507" t="str">
        <f>IF(OR(ｱ.特管廃油!F30&gt;0,ｱ.特管廃油!F30&lt;0),ｱ.特管廃油!F30,IF(G$19&gt;0,"0",0))</f>
        <v>0</v>
      </c>
      <c r="H15" s="507" t="str">
        <f>IF(OR(ｲ.特管廃酸!F30&gt;0,ｲ.特管廃酸!F30&lt;0),ｲ.特管廃酸!F30,IF(H$19&gt;0,"0",0))</f>
        <v>0</v>
      </c>
      <c r="I15" s="507" t="str">
        <f>IF(OR(ｳ.特管廃ｱﾙｶﾘ!F30&gt;0,ｳ.特管廃ｱﾙｶﾘ!F30&lt;0),ｳ.特管廃ｱﾙｶﾘ!F30,IF(I$19&gt;0,"0",0))</f>
        <v>0</v>
      </c>
      <c r="J15" s="507" t="str">
        <f>IF(OR(ｴ.感染性廃棄物!$F30&gt;0,ｴ.感染性廃棄物!$F30&lt;0),ｴ.感染性廃棄物!F30,IF(J$19&gt;0,"0",0))</f>
        <v>0</v>
      </c>
      <c r="K15" s="507" t="str">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t="str">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t="str">
        <f>IF(OR(ｽ.有害廃油!F30&gt;0,ｽ.有害廃油!F30&lt;0),ｽ.有害廃油!F30,IF(S$19&gt;0,"0",0))</f>
        <v>0</v>
      </c>
      <c r="T15" s="507" t="str">
        <f>IF(OR(ｾ.有害汚泥!F30&gt;0,ｾ.有害汚泥!F30&lt;0),ｾ.有害汚泥!F30,IF(T$19&gt;0,"0",0))</f>
        <v>0</v>
      </c>
      <c r="U15" s="507">
        <f>IF(OR(ｿ.有害廃酸!F30&gt;0,ｿ.有害廃酸!F30&lt;0),ｿ.有害廃酸!F30,IF(U$19&gt;0,"0",0))</f>
        <v>0</v>
      </c>
      <c r="V15" s="507" t="str">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8" t="s">
        <v>219</v>
      </c>
      <c r="D16" s="918"/>
      <c r="E16" s="918"/>
      <c r="F16" s="919"/>
      <c r="G16" s="507">
        <f>IF(OR(ｱ.特管廃油!F31&gt;0,ｱ.特管廃油!F31&lt;0),ｱ.特管廃油!F31,IF(G$19&gt;0,"0",0))</f>
        <v>8.3000000000000007</v>
      </c>
      <c r="H16" s="507">
        <f>IF(OR(ｲ.特管廃酸!F31&gt;0,ｲ.特管廃酸!F31&lt;0),ｲ.特管廃酸!F31,IF(H$19&gt;0,"0",0))</f>
        <v>21.54</v>
      </c>
      <c r="I16" s="507">
        <f>IF(OR(ｳ.特管廃ｱﾙｶﾘ!F31&gt;0,ｳ.特管廃ｱﾙｶﾘ!F31&lt;0),ｳ.特管廃ｱﾙｶﾘ!F31,IF(I$19&gt;0,"0",0))</f>
        <v>7.17</v>
      </c>
      <c r="J16" s="507">
        <f>IF(OR(ｴ.感染性廃棄物!$F31&gt;0,ｴ.感染性廃棄物!$F31&lt;0),ｴ.感染性廃棄物!F31,IF(J$19&gt;0,"0",0))</f>
        <v>0.08</v>
      </c>
      <c r="K16" s="507">
        <f>IF(OR(ｵ.廃PCB等!$F31&gt;0,ｵ.廃PCB等!$F31&lt;0),ｵ.廃PCB等!F31,IF(K$19&gt;0,"0",0))</f>
        <v>24.29</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0.13</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4.79</v>
      </c>
      <c r="T16" s="507">
        <f>IF(OR(ｾ.有害汚泥!F31&gt;0,ｾ.有害汚泥!F31&lt;0),ｾ.有害汚泥!F31,IF(T$19&gt;0,"0",0))</f>
        <v>9.24</v>
      </c>
      <c r="U16" s="507">
        <f>IF(OR(ｿ.有害廃酸!F31&gt;0,ｿ.有害廃酸!F31&lt;0),ｿ.有害廃酸!F31,IF(U$19&gt;0,"0",0))</f>
        <v>0</v>
      </c>
      <c r="V16" s="507">
        <f>IF(OR(ﾀ.有害廃ｱﾙｶﾘ!F31&gt;0,ﾀ.有害廃ｱﾙｶﾘ!F31&lt;0),ﾀ.有害廃ｱﾙｶﾘ!F31,IF(V$19&gt;0,"0",0))</f>
        <v>0.09</v>
      </c>
      <c r="W16" s="507">
        <f>IF(OR(ﾁ.廃水銀等!F31&gt;0,ﾁ.廃水銀等!F31&lt;0),ﾁ.廃水銀等!F31,IF(W$19&gt;0,"0",0))</f>
        <v>0</v>
      </c>
      <c r="X16" s="508">
        <f>IF(SUM(G16:W16)&gt;0,SUM(G16:W16),IF(X$19&gt;0,"0",0))</f>
        <v>75.63</v>
      </c>
    </row>
    <row r="17" spans="2:24" ht="24" customHeight="1">
      <c r="B17" s="173"/>
      <c r="C17" s="918" t="s">
        <v>374</v>
      </c>
      <c r="D17" s="918"/>
      <c r="E17" s="918"/>
      <c r="F17" s="919"/>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t="str">
        <f>IF(OR(ｴ.感染性廃棄物!$F32&gt;0,ｴ.感染性廃棄物!$F32&lt;0),ｴ.感染性廃棄物!F32,IF(J$19&gt;0,"0",0))</f>
        <v>0</v>
      </c>
      <c r="K17" s="507" t="str">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t="str">
        <f>IF(OR(ｽ.有害廃油!F32&gt;0,ｽ.有害廃油!F32&lt;0),ｽ.有害廃油!F32,IF(S$19&gt;0,"0",0))</f>
        <v>0</v>
      </c>
      <c r="T17" s="507" t="str">
        <f>IF(OR(ｾ.有害汚泥!F32&gt;0,ｾ.有害汚泥!F32&lt;0),ｾ.有害汚泥!F32,IF(T$19&gt;0,"0",0))</f>
        <v>0</v>
      </c>
      <c r="U17" s="507">
        <f>IF(OR(ｿ.有害廃酸!F32&gt;0,ｿ.有害廃酸!F32&lt;0),ｿ.有害廃酸!F32,IF(U$19&gt;0,"0",0))</f>
        <v>0</v>
      </c>
      <c r="V17" s="507" t="str">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t="str">
        <f>IF(OR(ｴ.感染性廃棄物!$F33&gt;0,ｴ.感染性廃棄物!$F33&lt;0),ｴ.感染性廃棄物!F33,IF(J$19&gt;0,"0",0))</f>
        <v>0</v>
      </c>
      <c r="K18" s="509" t="str">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t="str">
        <f>IF(OR(ｽ.有害廃油!F33&gt;0,ｽ.有害廃油!F33&lt;0),ｽ.有害廃油!F33,IF(S$19&gt;0,"0",0))</f>
        <v>0</v>
      </c>
      <c r="T18" s="509" t="str">
        <f>IF(OR(ｾ.有害汚泥!F33&gt;0,ｾ.有害汚泥!F33&lt;0),ｾ.有害汚泥!F33,IF(T$19&gt;0,"0",0))</f>
        <v>0</v>
      </c>
      <c r="U18" s="509">
        <f>IF(OR(ｿ.有害廃酸!F33&gt;0,ｿ.有害廃酸!F33&lt;0),ｿ.有害廃酸!F33,IF(U$19&gt;0,"0",0))</f>
        <v>0</v>
      </c>
      <c r="V18" s="509" t="str">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8.3000000000000007</v>
      </c>
      <c r="H19" s="502">
        <f t="shared" si="1"/>
        <v>21.54</v>
      </c>
      <c r="I19" s="502">
        <f t="shared" si="1"/>
        <v>7.17</v>
      </c>
      <c r="J19" s="502">
        <f t="shared" si="1"/>
        <v>0.08</v>
      </c>
      <c r="K19" s="502">
        <f t="shared" si="1"/>
        <v>24.29</v>
      </c>
      <c r="L19" s="502">
        <f t="shared" si="1"/>
        <v>0</v>
      </c>
      <c r="M19" s="502">
        <f t="shared" si="1"/>
        <v>0</v>
      </c>
      <c r="N19" s="502">
        <f t="shared" si="1"/>
        <v>0</v>
      </c>
      <c r="O19" s="502">
        <f t="shared" si="1"/>
        <v>0</v>
      </c>
      <c r="P19" s="502">
        <f t="shared" si="1"/>
        <v>0.13</v>
      </c>
      <c r="Q19" s="502">
        <f t="shared" si="1"/>
        <v>0</v>
      </c>
      <c r="R19" s="502">
        <f t="shared" si="1"/>
        <v>0</v>
      </c>
      <c r="S19" s="502">
        <f t="shared" si="1"/>
        <v>4.79</v>
      </c>
      <c r="T19" s="502">
        <f t="shared" si="1"/>
        <v>9.24</v>
      </c>
      <c r="U19" s="502">
        <f t="shared" si="1"/>
        <v>0</v>
      </c>
      <c r="V19" s="502">
        <f t="shared" si="1"/>
        <v>0.09</v>
      </c>
      <c r="W19" s="502">
        <f>+W37+W25+W23+W22+W21-W20</f>
        <v>0</v>
      </c>
      <c r="X19" s="511">
        <f>SUM(G19:W19)</f>
        <v>75.63</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6"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8.3000000000000007</v>
      </c>
      <c r="H37" s="534">
        <f t="shared" si="7"/>
        <v>21.54</v>
      </c>
      <c r="I37" s="534">
        <f t="shared" si="7"/>
        <v>7.17</v>
      </c>
      <c r="J37" s="534">
        <f t="shared" si="7"/>
        <v>0.08</v>
      </c>
      <c r="K37" s="534">
        <f t="shared" si="7"/>
        <v>24.29</v>
      </c>
      <c r="L37" s="534">
        <f t="shared" si="7"/>
        <v>0</v>
      </c>
      <c r="M37" s="534">
        <f t="shared" si="7"/>
        <v>0</v>
      </c>
      <c r="N37" s="534">
        <f t="shared" si="7"/>
        <v>0</v>
      </c>
      <c r="O37" s="534">
        <f t="shared" si="7"/>
        <v>0</v>
      </c>
      <c r="P37" s="534">
        <f t="shared" si="7"/>
        <v>0.13</v>
      </c>
      <c r="Q37" s="534">
        <f t="shared" si="7"/>
        <v>0</v>
      </c>
      <c r="R37" s="534">
        <f t="shared" si="7"/>
        <v>0</v>
      </c>
      <c r="S37" s="534">
        <f t="shared" si="7"/>
        <v>4.79</v>
      </c>
      <c r="T37" s="534">
        <f t="shared" si="7"/>
        <v>9.24</v>
      </c>
      <c r="U37" s="534">
        <f t="shared" si="7"/>
        <v>0</v>
      </c>
      <c r="V37" s="534">
        <f t="shared" si="7"/>
        <v>0.09</v>
      </c>
      <c r="W37" s="534">
        <f>+W38+W42</f>
        <v>0</v>
      </c>
      <c r="X37" s="535">
        <f t="shared" si="2"/>
        <v>75.63</v>
      </c>
    </row>
    <row r="38" spans="2:24" ht="24" customHeight="1">
      <c r="B38" s="171"/>
      <c r="C38" s="940"/>
      <c r="D38" s="234"/>
      <c r="E38" s="232" t="s">
        <v>231</v>
      </c>
      <c r="F38" s="560"/>
      <c r="G38" s="528">
        <f t="shared" ref="G38:V38" si="8">SUM(G39:G41)</f>
        <v>8.3000000000000007</v>
      </c>
      <c r="H38" s="528">
        <f t="shared" si="8"/>
        <v>21.54</v>
      </c>
      <c r="I38" s="528">
        <f t="shared" si="8"/>
        <v>7.17</v>
      </c>
      <c r="J38" s="528">
        <f t="shared" si="8"/>
        <v>0.08</v>
      </c>
      <c r="K38" s="528">
        <f t="shared" si="8"/>
        <v>24.29</v>
      </c>
      <c r="L38" s="528">
        <f t="shared" si="8"/>
        <v>0</v>
      </c>
      <c r="M38" s="528">
        <f t="shared" si="8"/>
        <v>0</v>
      </c>
      <c r="N38" s="528">
        <f t="shared" si="8"/>
        <v>0</v>
      </c>
      <c r="O38" s="528">
        <f t="shared" si="8"/>
        <v>0</v>
      </c>
      <c r="P38" s="528">
        <f t="shared" si="8"/>
        <v>0.13</v>
      </c>
      <c r="Q38" s="528">
        <f t="shared" si="8"/>
        <v>0</v>
      </c>
      <c r="R38" s="528">
        <f t="shared" si="8"/>
        <v>0</v>
      </c>
      <c r="S38" s="528">
        <f t="shared" si="8"/>
        <v>4.79</v>
      </c>
      <c r="T38" s="528">
        <f t="shared" si="8"/>
        <v>9.24</v>
      </c>
      <c r="U38" s="528">
        <f t="shared" si="8"/>
        <v>0</v>
      </c>
      <c r="V38" s="528">
        <f t="shared" si="8"/>
        <v>0.09</v>
      </c>
      <c r="W38" s="528">
        <f>SUM(W39:W41)</f>
        <v>0</v>
      </c>
      <c r="X38" s="529">
        <f t="shared" si="2"/>
        <v>75.63</v>
      </c>
    </row>
    <row r="39" spans="2:24" ht="24" customHeight="1">
      <c r="B39" s="171"/>
      <c r="C39" s="940"/>
      <c r="D39" s="235"/>
      <c r="E39" s="230"/>
      <c r="F39" s="228" t="s">
        <v>173</v>
      </c>
      <c r="G39" s="530">
        <f>+ｱ.特管廃油!$Z$28</f>
        <v>8.3000000000000007</v>
      </c>
      <c r="H39" s="530">
        <f>+ｲ.特管廃酸!$Z$28</f>
        <v>21.54</v>
      </c>
      <c r="I39" s="530">
        <f>+ｳ.特管廃ｱﾙｶﾘ!$Z$28</f>
        <v>7.17</v>
      </c>
      <c r="J39" s="530">
        <f>+ｴ.感染性廃棄物!$Z$28</f>
        <v>0.08</v>
      </c>
      <c r="K39" s="530">
        <f>+ｵ.廃PCB等!$Z$28</f>
        <v>24.29</v>
      </c>
      <c r="L39" s="530">
        <f>+ｶ.PCB汚染物!$Z$28</f>
        <v>0</v>
      </c>
      <c r="M39" s="530">
        <f>+ｷ.PCB処理物!$Z$28</f>
        <v>0</v>
      </c>
      <c r="N39" s="530">
        <f>+ｸ.指定下水汚泥!$Z$28</f>
        <v>0</v>
      </c>
      <c r="O39" s="530">
        <f>+ｹ.有害鉱さい!$Z$28</f>
        <v>0</v>
      </c>
      <c r="P39" s="530">
        <f>+ｺ.廃石綿等!$Z$28</f>
        <v>0.13</v>
      </c>
      <c r="Q39" s="530">
        <f>+ｻ.有害ばいじん!$Z$28</f>
        <v>0</v>
      </c>
      <c r="R39" s="530">
        <f>+ｼ.有害燃え殻!$Z$28</f>
        <v>0</v>
      </c>
      <c r="S39" s="530">
        <f>+ｽ.有害廃油!$Z$28</f>
        <v>4.79</v>
      </c>
      <c r="T39" s="530">
        <f>+ｾ.有害汚泥!$Z$28</f>
        <v>9.24</v>
      </c>
      <c r="U39" s="530">
        <f>+ｿ.有害廃酸!$Z$28</f>
        <v>0</v>
      </c>
      <c r="V39" s="530">
        <f>+ﾀ.有害廃ｱﾙｶﾘ!$Z$28</f>
        <v>0.09</v>
      </c>
      <c r="W39" s="530">
        <f>+ﾁ.廃水銀等!$Z$28</f>
        <v>0</v>
      </c>
      <c r="X39" s="531">
        <f t="shared" si="2"/>
        <v>75.63</v>
      </c>
    </row>
    <row r="40" spans="2:24" ht="24" customHeight="1">
      <c r="B40" s="171"/>
      <c r="C40" s="940"/>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8.3000000000000007</v>
      </c>
      <c r="H43" s="536">
        <f>+ｲ.特管廃酸!$AK$27</f>
        <v>21.54</v>
      </c>
      <c r="I43" s="536">
        <f>+ｳ.特管廃ｱﾙｶﾘ!$AK$27</f>
        <v>7.17</v>
      </c>
      <c r="J43" s="536">
        <f>+ｴ.感染性廃棄物!$AK$27</f>
        <v>0.08</v>
      </c>
      <c r="K43" s="536">
        <f>+ｵ.廃PCB等!$AK$27</f>
        <v>24.29</v>
      </c>
      <c r="L43" s="536">
        <f>+ｶ.PCB汚染物!$AK$27</f>
        <v>0</v>
      </c>
      <c r="M43" s="536">
        <f>+ｷ.PCB処理物!$AK$27</f>
        <v>0</v>
      </c>
      <c r="N43" s="536">
        <f>+ｸ.指定下水汚泥!$AK$27</f>
        <v>0</v>
      </c>
      <c r="O43" s="536">
        <f>+ｹ.有害鉱さい!$AK$27</f>
        <v>0</v>
      </c>
      <c r="P43" s="536">
        <f>+ｺ.廃石綿等!$AK$27</f>
        <v>0.13</v>
      </c>
      <c r="Q43" s="536">
        <f>+ｻ.有害ばいじん!$AK$27</f>
        <v>0</v>
      </c>
      <c r="R43" s="536">
        <f>+ｼ.有害燃え殻!$AK$27</f>
        <v>0</v>
      </c>
      <c r="S43" s="536">
        <f>+ｽ.有害廃油!$AK$27</f>
        <v>4.79</v>
      </c>
      <c r="T43" s="536">
        <f>+ｾ.有害汚泥!$AK$27</f>
        <v>9.24</v>
      </c>
      <c r="U43" s="536">
        <f>+ｿ.有害廃酸!$AK$27</f>
        <v>0</v>
      </c>
      <c r="V43" s="536">
        <f>+ﾀ.有害廃ｱﾙｶﾘ!$AK$27</f>
        <v>0.09</v>
      </c>
      <c r="W43" s="536">
        <f>+ﾁ.廃水銀等!$AK$27</f>
        <v>0</v>
      </c>
      <c r="X43" s="537">
        <f t="shared" si="2"/>
        <v>75.63</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8.3000000000000007</v>
      </c>
      <c r="H45" s="540">
        <f>+ｲ.特管廃酸!$AR$24</f>
        <v>21.54</v>
      </c>
      <c r="I45" s="540">
        <f>+ｳ.特管廃ｱﾙｶﾘ!$AR$24</f>
        <v>7.17</v>
      </c>
      <c r="J45" s="540">
        <f>+ｴ.感染性廃棄物!$AR$24</f>
        <v>0.08</v>
      </c>
      <c r="K45" s="540">
        <f>+ｵ.廃PCB等!$AR$24</f>
        <v>24.29</v>
      </c>
      <c r="L45" s="540">
        <f>+ｶ.PCB汚染物!$AR$24</f>
        <v>0</v>
      </c>
      <c r="M45" s="540">
        <f>+ｷ.PCB処理物!$AR$24</f>
        <v>0</v>
      </c>
      <c r="N45" s="540">
        <f>+ｸ.指定下水汚泥!$AR$24</f>
        <v>0</v>
      </c>
      <c r="O45" s="540">
        <f>+ｹ.有害鉱さい!$AR$24</f>
        <v>0</v>
      </c>
      <c r="P45" s="540">
        <f>+ｺ.廃石綿等!$AR$24</f>
        <v>0.13</v>
      </c>
      <c r="Q45" s="540">
        <f>+ｻ.有害ばいじん!$AR$24</f>
        <v>0</v>
      </c>
      <c r="R45" s="540">
        <f>+ｼ.有害燃え殻!$AR$24</f>
        <v>0</v>
      </c>
      <c r="S45" s="540">
        <f>+ｽ.有害廃油!$AR$24</f>
        <v>4.79</v>
      </c>
      <c r="T45" s="540">
        <f>+ｾ.有害汚泥!$AR$24</f>
        <v>9.24</v>
      </c>
      <c r="U45" s="540">
        <f>+ｿ.有害廃酸!$AR$24</f>
        <v>0</v>
      </c>
      <c r="V45" s="540">
        <f>+ﾀ.有害廃ｱﾙｶﾘ!$AR$24</f>
        <v>0.09</v>
      </c>
      <c r="W45" s="540">
        <f>+ﾁ.廃水銀等!$AR$24</f>
        <v>0</v>
      </c>
      <c r="X45" s="541">
        <f t="shared" si="2"/>
        <v>75.63</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8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20.100000000000001"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16.600000000000001</v>
      </c>
      <c r="H55" s="544">
        <f t="shared" ref="H55:W55" si="9">IF(H9="0",+H19+H20,+H9+H19+H20)</f>
        <v>43.08</v>
      </c>
      <c r="I55" s="544">
        <f t="shared" si="9"/>
        <v>14.34</v>
      </c>
      <c r="J55" s="544">
        <f t="shared" si="9"/>
        <v>0.16</v>
      </c>
      <c r="K55" s="544">
        <f t="shared" si="9"/>
        <v>48.58</v>
      </c>
      <c r="L55" s="544">
        <f t="shared" si="9"/>
        <v>0</v>
      </c>
      <c r="M55" s="544">
        <f t="shared" si="9"/>
        <v>0</v>
      </c>
      <c r="N55" s="544">
        <f t="shared" si="9"/>
        <v>0</v>
      </c>
      <c r="O55" s="544">
        <f t="shared" si="9"/>
        <v>0</v>
      </c>
      <c r="P55" s="544">
        <f t="shared" si="9"/>
        <v>0.26</v>
      </c>
      <c r="Q55" s="544">
        <f t="shared" si="9"/>
        <v>0</v>
      </c>
      <c r="R55" s="544">
        <f t="shared" si="9"/>
        <v>0</v>
      </c>
      <c r="S55" s="544">
        <f t="shared" si="9"/>
        <v>9.58</v>
      </c>
      <c r="T55" s="544">
        <f t="shared" si="9"/>
        <v>18.48</v>
      </c>
      <c r="U55" s="544">
        <f t="shared" si="9"/>
        <v>0</v>
      </c>
      <c r="V55" s="544">
        <f t="shared" si="9"/>
        <v>0.18</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96"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875" style="246" customWidth="1"/>
    <col min="4" max="4" width="3.375" style="246" customWidth="1"/>
    <col min="5" max="5" width="8.875" style="246" customWidth="1"/>
    <col min="6" max="6" width="2.875" style="246" customWidth="1"/>
    <col min="7" max="7" width="9.875" style="246" customWidth="1"/>
    <col min="8" max="8" width="1.875" style="246" customWidth="1"/>
    <col min="9" max="9" width="3.875" style="246" customWidth="1"/>
    <col min="10" max="10" width="9.875" style="246" customWidth="1"/>
    <col min="11" max="11" width="1.875" style="246" customWidth="1"/>
    <col min="12" max="12" width="3.875" style="246" customWidth="1"/>
    <col min="13" max="13" width="9.875" style="246" customWidth="1"/>
    <col min="14" max="14" width="1.875" style="246" customWidth="1"/>
    <col min="15" max="15" width="4.875" style="246" customWidth="1"/>
    <col min="16" max="16" width="8.875" style="246" customWidth="1"/>
    <col min="17" max="17" width="1.875" style="246" customWidth="1"/>
    <col min="18" max="18" width="4.875" style="246" customWidth="1"/>
    <col min="19" max="19" width="0.875" style="246" customWidth="1"/>
    <col min="20" max="20" width="7.875" style="246" customWidth="1"/>
    <col min="21" max="21" width="1.375" style="246" customWidth="1"/>
    <col min="22" max="22" width="2.125" style="44" customWidth="1"/>
    <col min="23" max="30" width="9" style="46"/>
    <col min="31" max="16384" width="9" style="44"/>
  </cols>
  <sheetData>
    <row r="1" spans="1:24" ht="16.350000000000001" customHeight="1">
      <c r="C1" s="86" t="s">
        <v>260</v>
      </c>
    </row>
    <row r="2" spans="1:24" ht="16.350000000000001" customHeight="1">
      <c r="C2" s="86"/>
    </row>
    <row r="3" spans="1:24" ht="14.1"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35" customHeight="1">
      <c r="C6" s="974" t="s">
        <v>390</v>
      </c>
      <c r="D6" s="974"/>
      <c r="E6" s="974"/>
      <c r="F6" s="974"/>
      <c r="G6" s="974"/>
      <c r="H6" s="974"/>
      <c r="I6" s="974"/>
      <c r="J6" s="974"/>
      <c r="K6" s="974"/>
      <c r="L6" s="974"/>
      <c r="M6" s="974"/>
      <c r="N6" s="974"/>
      <c r="O6" s="974"/>
      <c r="P6" s="974"/>
      <c r="Q6" s="974"/>
      <c r="R6" s="974"/>
      <c r="S6" s="974"/>
      <c r="T6" s="974"/>
      <c r="U6" s="974"/>
    </row>
    <row r="7" spans="1:24" ht="13.3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3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6年   6月  20日</v>
      </c>
      <c r="Q11" s="979"/>
      <c r="R11" s="979"/>
      <c r="S11" s="979"/>
      <c r="T11" s="980"/>
      <c r="U11" s="385"/>
    </row>
    <row r="12" spans="1:24" ht="13.3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35" customHeight="1">
      <c r="C14" s="258"/>
      <c r="D14" s="259"/>
      <c r="E14" s="259"/>
      <c r="F14" s="259"/>
      <c r="G14" s="259"/>
      <c r="H14" s="259"/>
      <c r="I14" s="259"/>
      <c r="J14" s="259"/>
      <c r="K14" s="259"/>
      <c r="L14" s="259"/>
      <c r="M14" s="259"/>
      <c r="N14" s="259"/>
      <c r="O14" s="259"/>
      <c r="P14" s="259"/>
      <c r="Q14" s="259"/>
      <c r="R14" s="259"/>
      <c r="S14" s="259"/>
      <c r="T14" s="259"/>
      <c r="U14" s="260"/>
    </row>
    <row r="15" spans="1:24" ht="13.3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横浜市鶴見区末広町１－１</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AGC株式会社AGC横浜テクニカルセンター　
常務執行役員センター長　峯伸也</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045-511-1780</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横浜市鶴見区末広町１－１</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2021</v>
      </c>
      <c r="Q25" s="999"/>
      <c r="R25" s="999"/>
      <c r="S25" s="999"/>
      <c r="T25" s="999"/>
      <c r="U25" s="1000"/>
    </row>
    <row r="26" spans="1:23" ht="26.25" customHeight="1">
      <c r="C26" s="989" t="s">
        <v>11</v>
      </c>
      <c r="D26" s="990"/>
      <c r="E26" s="991"/>
      <c r="F26" s="1041" t="str">
        <f>+表紙!F50</f>
        <v>AGC株式会社AGC横浜テクニカルセンター</v>
      </c>
      <c r="G26" s="1042"/>
      <c r="H26" s="1042"/>
      <c r="I26" s="1042"/>
      <c r="J26" s="1042"/>
      <c r="K26" s="1042"/>
      <c r="L26" s="1042"/>
      <c r="M26" s="1042"/>
      <c r="N26" s="130" t="s">
        <v>131</v>
      </c>
      <c r="O26" s="409"/>
      <c r="P26" s="409"/>
      <c r="Q26" s="1001" t="str">
        <f>IF(+表紙!Q50="","",+表紙!Q50)</f>
        <v>045-511-1780</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Ｅ21－窯業・土石製品製造業</v>
      </c>
      <c r="G30" s="1006"/>
      <c r="H30" s="1006"/>
      <c r="I30" s="1006"/>
      <c r="J30" s="1006"/>
      <c r="K30" s="1006"/>
      <c r="L30" s="276" t="s">
        <v>48</v>
      </c>
      <c r="M30" s="276"/>
      <c r="N30" s="1007" t="str">
        <f>IF(COUNTA(表紙!N54)=1,+表紙!N54,"")</f>
        <v>ガラス・土石製品</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f>IF(+表紙!N55="","",+表紙!N55)</f>
        <v>5970</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t="str">
        <f>IF(+表紙!N57="","",+表紙!N57)</f>
        <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1756</v>
      </c>
      <c r="G37" s="984"/>
      <c r="H37" s="984"/>
      <c r="I37" s="984"/>
      <c r="J37" s="984"/>
      <c r="K37" s="984"/>
      <c r="L37" s="984"/>
      <c r="M37" s="984"/>
      <c r="N37" s="984"/>
      <c r="O37" s="984"/>
      <c r="P37" s="984"/>
      <c r="Q37" s="984"/>
      <c r="R37" s="984"/>
      <c r="S37" s="984"/>
      <c r="T37" s="984"/>
      <c r="U37" s="985"/>
    </row>
    <row r="38" spans="3:21" ht="14.1" customHeight="1">
      <c r="C38" s="281"/>
      <c r="D38" s="498"/>
      <c r="E38" s="496"/>
      <c r="F38" s="1026" t="str">
        <f>IF(COUNTA(表紙!F62)=1,+表紙!F62,"")</f>
        <v>特管廃油→焼却→再資源化、特管廃酸、廃アルカリ→焼却→再資源化、感染性廃棄物→焼却→埋め立て、廃PCB→焼却→無害化、有害廃油、有害汚泥、有害廃アルカリ→焼却→埋め立て、廃石綿→溶融→無害化→固化</v>
      </c>
      <c r="G38" s="1027"/>
      <c r="H38" s="1027"/>
      <c r="I38" s="1027"/>
      <c r="J38" s="1027"/>
      <c r="K38" s="1027"/>
      <c r="L38" s="1027"/>
      <c r="M38" s="1027"/>
      <c r="N38" s="1027"/>
      <c r="O38" s="1027"/>
      <c r="P38" s="1027"/>
      <c r="Q38" s="1027"/>
      <c r="R38" s="1027"/>
      <c r="S38" s="1027"/>
      <c r="T38" s="1027"/>
      <c r="U38" s="1028"/>
    </row>
    <row r="39" spans="3:21" ht="14.1"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4.1"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4.1"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4.1"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4.1"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4.1"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4.1"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4.1"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4.1"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4.1"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3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4.1"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4.1"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4.1"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4.1"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4.1"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4.1"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4.1"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4.1"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4.1"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4.1"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9</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75.63</v>
      </c>
      <c r="L66" s="1058"/>
      <c r="M66" s="1058"/>
      <c r="N66" s="1058"/>
      <c r="O66" s="1058"/>
      <c r="P66" s="296" t="s">
        <v>13</v>
      </c>
      <c r="Q66" s="1052"/>
      <c r="R66" s="1052"/>
      <c r="S66" s="1052"/>
      <c r="T66" s="1052"/>
      <c r="U66" s="1053"/>
      <c r="V66" s="384"/>
      <c r="W66" s="384"/>
      <c r="X66" s="419"/>
    </row>
    <row r="67" spans="1:24" ht="14.1"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4.1" customHeight="1">
      <c r="C70" s="1025"/>
      <c r="D70" s="1054"/>
      <c r="E70" s="1057"/>
      <c r="F70" s="964" t="str">
        <f>IF(COUNTA(表紙!F94)=1,+表紙!F94,"")</f>
        <v/>
      </c>
      <c r="G70" s="965"/>
      <c r="H70" s="965"/>
      <c r="I70" s="965"/>
      <c r="J70" s="965"/>
      <c r="K70" s="965"/>
      <c r="L70" s="965"/>
      <c r="M70" s="965"/>
      <c r="N70" s="965"/>
      <c r="O70" s="965"/>
      <c r="P70" s="965"/>
      <c r="Q70" s="965"/>
      <c r="R70" s="965"/>
      <c r="S70" s="965"/>
      <c r="T70" s="965"/>
      <c r="U70" s="966"/>
      <c r="V70" s="316"/>
    </row>
    <row r="71" spans="1:24" ht="14.1"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4.1"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4.1"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4.1"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4.1"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4.1"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4.1"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4.1"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9</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75.63</v>
      </c>
      <c r="L81" s="1058"/>
      <c r="M81" s="1058"/>
      <c r="N81" s="1058"/>
      <c r="O81" s="1058"/>
      <c r="P81" s="299" t="s">
        <v>13</v>
      </c>
      <c r="Q81" s="1052"/>
      <c r="R81" s="1052"/>
      <c r="S81" s="1052"/>
      <c r="T81" s="1052"/>
      <c r="U81" s="1053"/>
      <c r="V81" s="384"/>
      <c r="W81" s="384"/>
      <c r="X81" s="304"/>
    </row>
    <row r="82" spans="1:24" ht="14.1"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4.1" customHeight="1">
      <c r="C85" s="1010"/>
      <c r="D85" s="956"/>
      <c r="E85" s="962"/>
      <c r="F85" s="964" t="str">
        <f>IF(COUNTA(表紙!F109)=1,+表紙!F109,"")</f>
        <v/>
      </c>
      <c r="G85" s="965"/>
      <c r="H85" s="965"/>
      <c r="I85" s="965"/>
      <c r="J85" s="965"/>
      <c r="K85" s="965"/>
      <c r="L85" s="965"/>
      <c r="M85" s="965"/>
      <c r="N85" s="965"/>
      <c r="O85" s="965"/>
      <c r="P85" s="965"/>
      <c r="Q85" s="965"/>
      <c r="R85" s="965"/>
      <c r="S85" s="965"/>
      <c r="T85" s="965"/>
      <c r="U85" s="966"/>
      <c r="V85" s="316"/>
    </row>
    <row r="86" spans="1:24" ht="14.1" customHeight="1">
      <c r="C86" s="303"/>
      <c r="D86" s="956"/>
      <c r="E86" s="962"/>
      <c r="F86" s="964"/>
      <c r="G86" s="965"/>
      <c r="H86" s="965"/>
      <c r="I86" s="965"/>
      <c r="J86" s="965"/>
      <c r="K86" s="965"/>
      <c r="L86" s="965"/>
      <c r="M86" s="965"/>
      <c r="N86" s="965"/>
      <c r="O86" s="965"/>
      <c r="P86" s="965"/>
      <c r="Q86" s="965"/>
      <c r="R86" s="965"/>
      <c r="S86" s="965"/>
      <c r="T86" s="965"/>
      <c r="U86" s="966"/>
      <c r="V86" s="316"/>
    </row>
    <row r="87" spans="1:24" ht="14.1" customHeight="1">
      <c r="C87" s="303"/>
      <c r="D87" s="956"/>
      <c r="E87" s="962"/>
      <c r="F87" s="964"/>
      <c r="G87" s="965"/>
      <c r="H87" s="965"/>
      <c r="I87" s="965"/>
      <c r="J87" s="965"/>
      <c r="K87" s="965"/>
      <c r="L87" s="965"/>
      <c r="M87" s="965"/>
      <c r="N87" s="965"/>
      <c r="O87" s="965"/>
      <c r="P87" s="965"/>
      <c r="Q87" s="965"/>
      <c r="R87" s="965"/>
      <c r="S87" s="965"/>
      <c r="T87" s="965"/>
      <c r="U87" s="966"/>
      <c r="V87" s="316"/>
    </row>
    <row r="88" spans="1:24" ht="14.1" customHeight="1">
      <c r="C88" s="303"/>
      <c r="D88" s="956"/>
      <c r="E88" s="962"/>
      <c r="F88" s="964"/>
      <c r="G88" s="965"/>
      <c r="H88" s="965"/>
      <c r="I88" s="965"/>
      <c r="J88" s="965"/>
      <c r="K88" s="965"/>
      <c r="L88" s="965"/>
      <c r="M88" s="965"/>
      <c r="N88" s="965"/>
      <c r="O88" s="965"/>
      <c r="P88" s="965"/>
      <c r="Q88" s="965"/>
      <c r="R88" s="965"/>
      <c r="S88" s="965"/>
      <c r="T88" s="965"/>
      <c r="U88" s="966"/>
      <c r="V88" s="316"/>
    </row>
    <row r="89" spans="1:24" ht="14.1" customHeight="1">
      <c r="C89" s="303"/>
      <c r="D89" s="956"/>
      <c r="E89" s="962"/>
      <c r="F89" s="964"/>
      <c r="G89" s="965"/>
      <c r="H89" s="965"/>
      <c r="I89" s="965"/>
      <c r="J89" s="965"/>
      <c r="K89" s="965"/>
      <c r="L89" s="965"/>
      <c r="M89" s="965"/>
      <c r="N89" s="965"/>
      <c r="O89" s="965"/>
      <c r="P89" s="965"/>
      <c r="Q89" s="965"/>
      <c r="R89" s="965"/>
      <c r="S89" s="965"/>
      <c r="T89" s="965"/>
      <c r="U89" s="966"/>
      <c r="V89" s="316"/>
    </row>
    <row r="90" spans="1:24" ht="14.1" customHeight="1">
      <c r="C90" s="303"/>
      <c r="D90" s="956"/>
      <c r="E90" s="962"/>
      <c r="F90" s="964"/>
      <c r="G90" s="965"/>
      <c r="H90" s="965"/>
      <c r="I90" s="965"/>
      <c r="J90" s="965"/>
      <c r="K90" s="965"/>
      <c r="L90" s="965"/>
      <c r="M90" s="965"/>
      <c r="N90" s="965"/>
      <c r="O90" s="965"/>
      <c r="P90" s="965"/>
      <c r="Q90" s="965"/>
      <c r="R90" s="965"/>
      <c r="S90" s="965"/>
      <c r="T90" s="965"/>
      <c r="U90" s="966"/>
      <c r="V90" s="316"/>
    </row>
    <row r="91" spans="1:24" ht="14.1" customHeight="1">
      <c r="C91" s="303"/>
      <c r="D91" s="956"/>
      <c r="E91" s="962"/>
      <c r="F91" s="964"/>
      <c r="G91" s="965"/>
      <c r="H91" s="965"/>
      <c r="I91" s="965"/>
      <c r="J91" s="965"/>
      <c r="K91" s="965"/>
      <c r="L91" s="965"/>
      <c r="M91" s="965"/>
      <c r="N91" s="965"/>
      <c r="O91" s="965"/>
      <c r="P91" s="965"/>
      <c r="Q91" s="965"/>
      <c r="R91" s="965"/>
      <c r="S91" s="965"/>
      <c r="T91" s="965"/>
      <c r="U91" s="966"/>
      <c r="V91" s="316"/>
    </row>
    <row r="92" spans="1:24" ht="14.1" customHeight="1">
      <c r="C92" s="303"/>
      <c r="D92" s="956"/>
      <c r="E92" s="962"/>
      <c r="F92" s="964"/>
      <c r="G92" s="965"/>
      <c r="H92" s="965"/>
      <c r="I92" s="965"/>
      <c r="J92" s="965"/>
      <c r="K92" s="965"/>
      <c r="L92" s="965"/>
      <c r="M92" s="965"/>
      <c r="N92" s="965"/>
      <c r="O92" s="965"/>
      <c r="P92" s="965"/>
      <c r="Q92" s="965"/>
      <c r="R92" s="965"/>
      <c r="S92" s="965"/>
      <c r="T92" s="965"/>
      <c r="U92" s="966"/>
      <c r="V92" s="316"/>
    </row>
    <row r="93" spans="1:24" ht="14.1"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4.1" customHeight="1">
      <c r="C96" s="238"/>
      <c r="D96" s="956"/>
      <c r="E96" s="962"/>
      <c r="F96" s="964" t="str">
        <f>IF(COUNTA(表紙!F120)=1,+表紙!F120,"")</f>
        <v/>
      </c>
      <c r="G96" s="965"/>
      <c r="H96" s="965"/>
      <c r="I96" s="965"/>
      <c r="J96" s="965"/>
      <c r="K96" s="965"/>
      <c r="L96" s="965"/>
      <c r="M96" s="965"/>
      <c r="N96" s="965"/>
      <c r="O96" s="965"/>
      <c r="P96" s="965"/>
      <c r="Q96" s="965"/>
      <c r="R96" s="965"/>
      <c r="S96" s="965"/>
      <c r="T96" s="965"/>
      <c r="U96" s="966"/>
      <c r="V96" s="316"/>
      <c r="W96" s="350"/>
      <c r="X96" s="350"/>
    </row>
    <row r="97" spans="3:24" ht="14.1"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4.1"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4.1"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4.1"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4.1" customHeight="1">
      <c r="C102" s="313"/>
      <c r="D102" s="956"/>
      <c r="E102" s="962"/>
      <c r="F102" s="1059" t="str">
        <f>IF(COUNTA(表紙!F126)=1,+表紙!F126,"")</f>
        <v/>
      </c>
      <c r="G102" s="1060"/>
      <c r="H102" s="1060"/>
      <c r="I102" s="1060"/>
      <c r="J102" s="1060"/>
      <c r="K102" s="1060"/>
      <c r="L102" s="1060"/>
      <c r="M102" s="1060"/>
      <c r="N102" s="1060"/>
      <c r="O102" s="1060"/>
      <c r="P102" s="1060"/>
      <c r="Q102" s="1060"/>
      <c r="R102" s="1060"/>
      <c r="S102" s="1060"/>
      <c r="T102" s="1060"/>
      <c r="U102" s="1061"/>
      <c r="V102" s="316"/>
      <c r="W102" s="350"/>
      <c r="X102" s="350"/>
    </row>
    <row r="103" spans="3:24" ht="14.1"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4.1"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4.1"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4.1"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4.1"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4.1"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4.1"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4.1"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4.1"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4.1"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4.1"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4.1"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4.1"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4.1"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4.1"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4.1"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4.1"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4.1"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4.1"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4.1"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4.1"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4.1"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4.1"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8.1"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8.1"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4.1"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4.1"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4.1"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4.1"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4.1"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4.1"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4.1"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4.1"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4.1"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4.1"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8.1"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8.1"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4.1"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4.1"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4.1"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4.1"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4.1"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4.1"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4.1"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4.1"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4.1"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4.1"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4.1"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4.1"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4.1"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4.1"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4.1"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4.1"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4.1"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4.1"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4.1"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4.1"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4.1"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4.1"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4.1"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4.1"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4.1"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4.1"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4.1"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35" customHeight="1">
      <c r="C184" s="320"/>
      <c r="D184" s="956"/>
      <c r="E184" s="962"/>
      <c r="F184" s="1065" t="s">
        <v>188</v>
      </c>
      <c r="G184" s="1066"/>
      <c r="H184" s="1066"/>
      <c r="I184" s="1066"/>
      <c r="J184" s="1066"/>
      <c r="K184" s="952">
        <f>+表紙!K208</f>
        <v>75.63</v>
      </c>
      <c r="L184" s="952"/>
      <c r="M184" s="952"/>
      <c r="N184" s="952"/>
      <c r="O184" s="952"/>
      <c r="P184" s="323" t="s">
        <v>13</v>
      </c>
      <c r="Q184" s="1067" t="s">
        <v>212</v>
      </c>
      <c r="R184" s="1068"/>
      <c r="S184" s="1068"/>
      <c r="T184" s="1068"/>
      <c r="U184" s="1069"/>
      <c r="V184" s="384"/>
      <c r="W184" s="384"/>
      <c r="X184" s="316"/>
    </row>
    <row r="185" spans="3:24" ht="43.35" customHeight="1">
      <c r="C185" s="320"/>
      <c r="D185" s="956"/>
      <c r="E185" s="962"/>
      <c r="F185" s="324"/>
      <c r="G185" s="761" t="s">
        <v>164</v>
      </c>
      <c r="H185" s="762"/>
      <c r="I185" s="762"/>
      <c r="J185" s="762"/>
      <c r="K185" s="952" t="str">
        <f>+表紙!K209</f>
        <v>0</v>
      </c>
      <c r="L185" s="952"/>
      <c r="M185" s="952"/>
      <c r="N185" s="952"/>
      <c r="O185" s="952"/>
      <c r="P185" s="302" t="s">
        <v>13</v>
      </c>
      <c r="Q185" s="1070"/>
      <c r="R185" s="1071"/>
      <c r="S185" s="1071"/>
      <c r="T185" s="1071"/>
      <c r="U185" s="1072"/>
      <c r="V185" s="384"/>
      <c r="W185" s="384"/>
      <c r="X185" s="316"/>
    </row>
    <row r="186" spans="3:24" ht="43.35" customHeight="1">
      <c r="C186" s="320"/>
      <c r="D186" s="956"/>
      <c r="E186" s="962"/>
      <c r="F186" s="324"/>
      <c r="G186" s="761" t="s">
        <v>165</v>
      </c>
      <c r="H186" s="762"/>
      <c r="I186" s="762"/>
      <c r="J186" s="762"/>
      <c r="K186" s="952">
        <f>+表紙!K210</f>
        <v>75.63</v>
      </c>
      <c r="L186" s="952"/>
      <c r="M186" s="952"/>
      <c r="N186" s="952"/>
      <c r="O186" s="952"/>
      <c r="P186" s="302" t="s">
        <v>13</v>
      </c>
      <c r="Q186" s="1070"/>
      <c r="R186" s="1071"/>
      <c r="S186" s="1071"/>
      <c r="T186" s="1071"/>
      <c r="U186" s="1072"/>
      <c r="V186" s="384"/>
      <c r="W186" s="384"/>
      <c r="X186" s="316"/>
    </row>
    <row r="187" spans="3:24" ht="43.3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3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4.1"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4.1"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4.1"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4.1"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4.1"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4.1"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4.1"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4.1"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4.1"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4.1"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75.63</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75.63</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4.1"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4.1"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4.1"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4.1"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4.1"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4.1"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4.1"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4.1"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4.1"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4.1"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4.1"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51.34</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4.1"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20.100000000000001"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20.100000000000001"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20.100000000000001"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20.100000000000001"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20.100000000000001"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20.100000000000001"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1.1"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3.1"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1.1"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349999999999994"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1.1"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6A5FC447CB94C48913C3E98E3E10E87" ma:contentTypeVersion="13" ma:contentTypeDescription="新しいドキュメントを作成します。" ma:contentTypeScope="" ma:versionID="d2d5ce6f526bebfc0e76f40c67c12cb4">
  <xsd:schema xmlns:xsd="http://www.w3.org/2001/XMLSchema" xmlns:xs="http://www.w3.org/2001/XMLSchema" xmlns:p="http://schemas.microsoft.com/office/2006/metadata/properties" xmlns:ns2="6db8b26a-0e01-4373-8351-bedf614831da" xmlns:ns3="92b43c18-9aa6-4eb9-a165-495405128628" xmlns:ns4="2b40daba-3163-4ddb-a8a0-c0d8547833e5" targetNamespace="http://schemas.microsoft.com/office/2006/metadata/properties" ma:root="true" ma:fieldsID="5823b7ead86f3a6fd21bdba231b7e431" ns2:_="" ns3:_="" ns4:_="">
    <xsd:import namespace="6db8b26a-0e01-4373-8351-bedf614831da"/>
    <xsd:import namespace="92b43c18-9aa6-4eb9-a165-495405128628"/>
    <xsd:import namespace="2b40daba-3163-4ddb-a8a0-c0d8547833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8b26a-0e01-4373-8351-bedf6148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4472dcf-cde0-4e6a-8f84-bd7a383b25e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b43c18-9aa6-4eb9-a165-4954051286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c6232e-71f5-4c3a-8cf5-29386fe4d04e}" ma:internalName="TaxCatchAll" ma:showField="CatchAllData" ma:web="92b43c18-9aa6-4eb9-a165-4954051286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40daba-3163-4ddb-a8a0-c0d8547833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b43c18-9aa6-4eb9-a165-495405128628" xsi:nil="true"/>
    <lcf76f155ced4ddcb4097134ff3c332f xmlns="6db8b26a-0e01-4373-8351-bedf614831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834EFE-1FDC-4006-B08C-39F42342B1A3}">
  <ds:schemaRefs>
    <ds:schemaRef ds:uri="http://schemas.microsoft.com/sharepoint/v3/contenttype/forms"/>
  </ds:schemaRefs>
</ds:datastoreItem>
</file>

<file path=customXml/itemProps2.xml><?xml version="1.0" encoding="utf-8"?>
<ds:datastoreItem xmlns:ds="http://schemas.openxmlformats.org/officeDocument/2006/customXml" ds:itemID="{22675846-8A3D-4CF9-8617-FBD8B041E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8b26a-0e01-4373-8351-bedf614831da"/>
    <ds:schemaRef ds:uri="92b43c18-9aa6-4eb9-a165-495405128628"/>
    <ds:schemaRef ds:uri="2b40daba-3163-4ddb-a8a0-c0d854783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7ABC9B-BA4B-474A-B44A-60F8464594EF}">
  <ds:schemaRefs>
    <ds:schemaRef ds:uri="http://purl.org/dc/terms/"/>
    <ds:schemaRef ds:uri="6db8b26a-0e01-4373-8351-bedf614831da"/>
    <ds:schemaRef ds:uri="http://schemas.microsoft.com/office/2006/documentManagement/types"/>
    <ds:schemaRef ds:uri="http://schemas.microsoft.com/office/infopath/2007/PartnerControls"/>
    <ds:schemaRef ds:uri="http://purl.org/dc/elements/1.1/"/>
    <ds:schemaRef ds:uri="http://schemas.microsoft.com/office/2006/metadata/properties"/>
    <ds:schemaRef ds:uri="92b43c18-9aa6-4eb9-a165-495405128628"/>
    <ds:schemaRef ds:uri="http://schemas.openxmlformats.org/package/2006/metadata/core-properties"/>
    <ds:schemaRef ds:uri="2b40daba-3163-4ddb-a8a0-c0d8547833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2024-06-24T03:11:32Z</dcterms:created>
  <dcterms:modified xsi:type="dcterms:W3CDTF">2024-09-09T07:11:37Z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0x01010076A5FC447CB94C48913C3E98E3E10E87</vt:lpwstr>
  </property>
  <property fmtid="{D5CDD505-2E9C-101B-9397-08002B2CF9AE}" pid="3" name="MediaServiceImageTags">
    <vt:lpwstr/>
  </property>
</Properties>
</file>