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60" windowHeight="738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<sst xmlns="http://schemas.openxmlformats.org/spreadsheetml/2006/main" count="2765" uniqueCount="429">
  <si>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</si>
  <si>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</si>
  <si>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</si>
  <si>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</si>
  <si>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</si>
  <si>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</si>
  <si>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</si>
  <si>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</si>
  <si>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</si>
  <si>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</si>
  <si>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</si>
  <si>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</si>
  <si>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</si>
  <si>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</si>
  <si>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</si>
  <si>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</si>
  <si>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</si>
  <si>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</si>
  <si>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</si>
  <si>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</si>
  <si>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</si>
  <si>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</si>
  <si>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</si>
  <si>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</si>
  <si>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</si>
  <si>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</si>
  <si>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</si>
  <si>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</si>
  <si>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</si>
  <si>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</si>
  <si>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</si>
  <si>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</si>
  <si>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</si>
  <si>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</si>
  <si>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</si>
  <si>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</si>
  <si>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</si>
  <si>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</si>
  <si>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</si>
  <si>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</si>
  <si>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</si>
  <si>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</si>
  <si>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</si>
  <si>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</si>
  <si>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</si>
  <si>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</si>
  <si>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</si>
  <si>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</si>
  <si>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</si>
  <si>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</si>
  <si>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</si>
  <si>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</si>
  <si>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</si>
  <si>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</si>
  <si>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</si>
  <si>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</si>
  <si>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</si>
  <si>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</si>
  <si>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</si>
  <si>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</si>
  <si>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</si>
  <si>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</si>
  <si>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</si>
  <si>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</si>
  <si>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</si>
  <si>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</si>
  <si>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</si>
  <si>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</si>
  <si>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</si>
  <si>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</si>
  <si>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</si>
  <si>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</si>
  <si>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</si>
  <si>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</si>
  <si>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</si>
  <si>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</si>
  <si>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</si>
  <si>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</si>
  <si>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</si>
  <si>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</si>
  <si>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</si>
  <si>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</si>
  <si>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</si>
  <si>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</si>
  <si>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</si>
  <si>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</si>
  <si>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</si>
  <si>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</si>
  <si>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</si>
  <si>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</si>
  <si>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</si>
  <si>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</si>
  <si>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</si>
  <si>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</si>
  <si>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</si>
  <si>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</si>
  <si>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</si>
  <si>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</si>
  <si>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</si>
  <si>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</si>
  <si>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</si>
  <si>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</si>
  <si>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</si>
  <si>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</si>
  <si>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</si>
  <si>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</si>
  <si>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</si>
  <si>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</si>
  <si>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</si>
  <si>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</si>
  <si>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</si>
  <si>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</si>
  <si>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</si>
  <si>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</si>
  <si>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</si>
  <si>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</si>
  <si>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</si>
  <si>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</si>
  <si>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</si>
  <si>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</si>
  <si>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</si>
  <si>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</si>
  <si>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</si>
  <si>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</si>
  <si>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</si>
  <si>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</si>
  <si>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</si>
  <si>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</si>
  <si>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</si>
  <si>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</si>
  <si>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</si>
  <si>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</si>
  <si>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</si>
  <si>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</si>
  <si>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</si>
  <si>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</si>
  <si>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</si>
  <si>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</si>
  <si>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</si>
  <si>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</si>
  <si>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</si>
  <si>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</si>
  <si>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</si>
  <si>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</si>
  <si>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</si>
  <si>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</si>
  <si>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</si>
  <si>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</si>
  <si>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</si>
  <si>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</si>
  <si>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</si>
  <si>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</si>
  <si>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</si>
  <si>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</si>
  <si>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</si>
  <si>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</si>
  <si>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</si>
  <si>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</si>
  <si>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</si>
  <si>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</si>
  <si>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</si>
  <si>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</si>
  <si>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</si>
  <si>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</si>
  <si>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</si>
  <si>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</si>
  <si>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</si>
  <si>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</si>
  <si>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</si>
  <si>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</si>
  <si>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</si>
  <si>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</si>
  <si>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</si>
  <si>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</si>
  <si>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</si>
  <si>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</si>
  <si>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</si>
  <si>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</si>
  <si>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</si>
  <si>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</si>
  <si>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</si>
  <si>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</si>
  <si>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</si>
  <si>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</si>
  <si>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</si>
  <si>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</si>
  <si>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</si>
  <si>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</si>
  <si>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</si>
  <si>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</si>
  <si>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</si>
  <si>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</si>
  <si>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</si>
  <si>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</si>
  <si>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</si>
  <si>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</si>
  <si>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</si>
  <si>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</si>
  <si>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</si>
  <si>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</si>
  <si>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</si>
  <si>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</si>
  <si>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</si>
  <si>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</si>
  <si>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</si>
  <si>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</si>
  <si>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</si>
  <si>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</si>
  <si>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</si>
  <si>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</si>
  <si>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</si>
  <si>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</si>
  <si>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</si>
  <si>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</si>
  <si>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</si>
  <si>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</si>
  <si>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</si>
  <si>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</si>
  <si>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</si>
  <si>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</si>
  <si>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</si>
  <si>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</si>
  <si>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</si>
  <si>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</si>
  <si>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</si>
  <si>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</si>
  <si>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</si>
  <si>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</si>
  <si>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</si>
  <si>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</si>
  <si>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</si>
  <si>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</si>
  <si>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</si>
  <si>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</si>
  <si>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</si>
  <si>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</si>
  <si>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</si>
  <si>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</si>
  <si>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</si>
  <si>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</si>
  <si>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</si>
  <si>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</si>
  <si>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</si>
  <si>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</si>
  <si>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</si>
  <si>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</si>
  <si>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</si>
  <si>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</si>
  <si>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</si>
  <si>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</si>
  <si>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</si>
  <si>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</si>
  <si>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</si>
  <si>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</si>
  <si>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</si>
  <si>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</si>
  <si>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</si>
  <si>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</si>
  <si>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</si>
  <si>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</si>
  <si>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</si>
  <si>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</si>
  <si>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</si>
  <si>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</si>
  <si>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</si>
  <si>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</si>
  <si>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</si>
  <si>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</si>
  <si>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</si>
  <si>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</si>
  <si>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</si>
  <si>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</si>
  <si>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</si>
  <si>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</si>
  <si>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</si>
  <si>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</si>
  <si>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</si>
  <si>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</si>
  <si>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</si>
  <si>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</si>
  <si>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</si>
  <si>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</si>
  <si>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</si>
  <si>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</si>
  <si>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</si>
  <si>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</si>
  <si>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</si>
  <si>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</si>
  <si>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</si>
  <si>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</si>
  <si>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</si>
  <si>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</si>
  <si>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</si>
  <si>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</si>
  <si>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</si>
  <si>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</si>
  <si>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</si>
  <si>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</si>
  <si>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</si>
  <si>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</si>
  <si>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</si>
  <si>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</si>
  <si>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</si>
  <si>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</si>
  <si>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</si>
  <si>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</si>
  <si>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</si>
  <si>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</si>
  <si>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</si>
  <si>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</si>
  <si>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</si>
  <si>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</si>
  <si>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</si>
  <si>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</si>
  <si>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</si>
  <si>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</si>
  <si>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</si>
  <si>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</si>
  <si>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</si>
  <si>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</si>
  <si>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</si>
  <si>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</si>
  <si>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</si>
  <si>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</si>
  <si>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</si>
  <si>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</si>
  <si>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</si>
  <si>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</si>
  <si>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</si>
  <si>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</si>
  <si>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</si>
  <si>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</si>
  <si>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</si>
  <si>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</si>
  <si>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</si>
  <si>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</si>
  <si>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</si>
  <si>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</si>
  <si>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</si>
  <si>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</si>
  <si>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</si>
  <si>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</si>
  <si>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</si>
  <si>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</si>
  <si>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</si>
  <si>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</si>
  <si>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</si>
  <si>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</si>
  <si>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</si>
  <si>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</si>
  <si>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</si>
  <si>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</si>
  <si>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</si>
  <si>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</si>
  <si>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</si>
  <si>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</si>
  <si>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</si>
  <si>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</si>
  <si>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</si>
  <si>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</si>
  <si>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</si>
  <si>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</si>
  <si>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</si>
  <si>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</si>
  <si>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</si>
  <si>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</si>
  <si>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</si>
  <si>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</si>
  <si>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</si>
  <si>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</si>
  <si>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</si>
  <si>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</si>
  <si>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</si>
  <si>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</si>
  <si>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</si>
  <si>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</si>
  <si>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</si>
  <si>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</si>
  <si>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</si>
  <si>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</si>
  <si>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</si>
  <si>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</si>
  <si>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</si>
  <si>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</si>
  <si>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</si>
  <si>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</si>
  <si>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</si>
  <si>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</si>
  <si>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</si>
  <si>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</si>
  <si>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</si>
  <si>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</si>
  <si>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</si>
  <si>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</si>
  <si>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</si>
  <si>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</si>
  <si>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</si>
  <si>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</si>
  <si>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</si>
  <si>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</si>
  <si>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</si>
  <si>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</si>
  <si>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</si>
  <si>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</si>
  <si>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</si>
  <si>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</si>
  <si>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</si>
  <si>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</si>
  <si>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</si>
  <si>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</si>
  <si>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</si>
  <si>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</si>
  <si>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</si>
  <si>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</si>
  <si>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</si>
  <si>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</si>
  <si>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</si>
  <si>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</si>
  <si>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</si>
  <si>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神奈川県横浜市旭区若葉台4-20-1</t>
    <rPh sb="0" eb="12">
      <t>カナガワケンヨコハマシアサヒクワカバダイ</t>
    </rPh>
    <phoneticPr fontId="3"/>
  </si>
  <si>
    <t>045-921-6111</t>
    <phoneticPr fontId="3"/>
  </si>
  <si>
    <t>医療法人社団　明芳会　横浜旭中央総合病院</t>
    <rPh sb="0" eb="6">
      <t>イリョウホウジンシャダン</t>
    </rPh>
    <rPh sb="7" eb="10">
      <t>メイホウカイ</t>
    </rPh>
    <rPh sb="11" eb="20">
      <t>ヨコハマアサヒチュウオウソウゴウビョウイン</t>
    </rPh>
    <phoneticPr fontId="3"/>
  </si>
  <si>
    <t>医療業</t>
    <rPh sb="0" eb="2">
      <t>イリョウ</t>
    </rPh>
    <rPh sb="2" eb="3">
      <t>ギョウ</t>
    </rPh>
    <phoneticPr fontId="3"/>
  </si>
  <si>
    <t>引火性廃油：凝固剤で油を固める→ゴミ袋に移してゴミ置き場へ→運搬業者が回収→中間処理業者にて蒸留→最終処分業者にて焼成
感染性廃棄物：指定の箱に入れゴミ置き場へ→運搬業者にて焼却→同一業者にて焼却→最終処分業者にて焼成・埋立・埋立・溶融</t>
    <rPh sb="0" eb="5">
      <t>インカセイハイユ</t>
    </rPh>
    <rPh sb="6" eb="8">
      <t>ギョウコ</t>
    </rPh>
    <rPh sb="8" eb="9">
      <t>ザイ</t>
    </rPh>
    <rPh sb="10" eb="11">
      <t>アブラ</t>
    </rPh>
    <rPh sb="12" eb="13">
      <t>カタ</t>
    </rPh>
    <rPh sb="18" eb="19">
      <t>ブクロ</t>
    </rPh>
    <rPh sb="20" eb="21">
      <t>ウツ</t>
    </rPh>
    <rPh sb="25" eb="26">
      <t>オ</t>
    </rPh>
    <rPh sb="27" eb="28">
      <t>バ</t>
    </rPh>
    <rPh sb="30" eb="32">
      <t>ウンパン</t>
    </rPh>
    <rPh sb="32" eb="34">
      <t>ギョウシャ</t>
    </rPh>
    <rPh sb="35" eb="37">
      <t>カイシュウ</t>
    </rPh>
    <rPh sb="38" eb="42">
      <t>チュウカンショリ</t>
    </rPh>
    <rPh sb="42" eb="44">
      <t>ギョウシャ</t>
    </rPh>
    <rPh sb="46" eb="48">
      <t>ジョウリュウ</t>
    </rPh>
    <rPh sb="49" eb="51">
      <t>サイシュウ</t>
    </rPh>
    <rPh sb="51" eb="53">
      <t>ショブン</t>
    </rPh>
    <rPh sb="53" eb="55">
      <t>ギョウシャ</t>
    </rPh>
    <rPh sb="57" eb="58">
      <t>ヤ</t>
    </rPh>
    <rPh sb="58" eb="59">
      <t>ナリ</t>
    </rPh>
    <rPh sb="61" eb="67">
      <t>カンセンセイハイキブツ</t>
    </rPh>
    <rPh sb="68" eb="70">
      <t>シテイ</t>
    </rPh>
    <rPh sb="71" eb="72">
      <t>ハコ</t>
    </rPh>
    <rPh sb="73" eb="74">
      <t>イ</t>
    </rPh>
    <rPh sb="77" eb="78">
      <t>オ</t>
    </rPh>
    <rPh sb="79" eb="80">
      <t>バ</t>
    </rPh>
    <rPh sb="82" eb="86">
      <t>ウンパンギョウシャ</t>
    </rPh>
    <rPh sb="88" eb="90">
      <t>ショウキャク</t>
    </rPh>
    <rPh sb="91" eb="93">
      <t>ドウイツ</t>
    </rPh>
    <rPh sb="93" eb="95">
      <t>ギョウシャ</t>
    </rPh>
    <rPh sb="97" eb="99">
      <t>ショウキャク</t>
    </rPh>
    <rPh sb="100" eb="102">
      <t>サイシュウ</t>
    </rPh>
    <rPh sb="102" eb="104">
      <t>ショブン</t>
    </rPh>
    <rPh sb="104" eb="106">
      <t>ギョウシャ</t>
    </rPh>
    <rPh sb="108" eb="109">
      <t>ヤ</t>
    </rPh>
    <rPh sb="109" eb="110">
      <t>ナリ</t>
    </rPh>
    <rPh sb="111" eb="113">
      <t>ウメタテ</t>
    </rPh>
    <rPh sb="114" eb="116">
      <t>ウメタテ</t>
    </rPh>
    <rPh sb="117" eb="119">
      <t>ヨウユウ</t>
    </rPh>
    <phoneticPr fontId="3"/>
  </si>
  <si>
    <t>引き続きマニュアル等で周知は図る。</t>
    <rPh sb="0" eb="1">
      <t>ヒ</t>
    </rPh>
    <rPh sb="2" eb="3">
      <t>ツヅ</t>
    </rPh>
    <rPh sb="9" eb="10">
      <t>トウ</t>
    </rPh>
    <rPh sb="11" eb="13">
      <t>シュウチ</t>
    </rPh>
    <rPh sb="14" eb="15">
      <t>ハカ</t>
    </rPh>
    <phoneticPr fontId="3"/>
  </si>
  <si>
    <t>各部署には院内での適切な廃棄方法を記載した指定のゴミ箱を設置し、きちんと分別を行ったうえでの廃棄を心掛けている。</t>
    <rPh sb="36" eb="38">
      <t>ブンベツ</t>
    </rPh>
    <rPh sb="39" eb="40">
      <t>オコナ</t>
    </rPh>
    <rPh sb="46" eb="48">
      <t>ハイキ</t>
    </rPh>
    <rPh sb="49" eb="51">
      <t>ココロガ</t>
    </rPh>
    <phoneticPr fontId="3"/>
  </si>
  <si>
    <t>医療法人社団　明芳会　横浜旭中央総合病院
院長　山中　太郎</t>
    <rPh sb="0" eb="2">
      <t>イリョウ</t>
    </rPh>
    <rPh sb="2" eb="4">
      <t>ホウジン</t>
    </rPh>
    <rPh sb="4" eb="6">
      <t>シャダン</t>
    </rPh>
    <rPh sb="7" eb="10">
      <t>メイホウカイ</t>
    </rPh>
    <rPh sb="11" eb="20">
      <t>ヨコハマアサヒチュウオウソウゴウビョウイン</t>
    </rPh>
    <rPh sb="21" eb="23">
      <t>インチョウ</t>
    </rPh>
    <rPh sb="24" eb="26">
      <t>ヤマナカ</t>
    </rPh>
    <rPh sb="27" eb="29">
      <t>タロウ</t>
    </rPh>
    <phoneticPr fontId="3"/>
  </si>
  <si>
    <t>令和  6  年  6  月  25  日</t>
    <phoneticPr fontId="3"/>
  </si>
  <si>
    <t>別紙参照。</t>
    <rPh sb="0" eb="2">
      <t>ベッシ</t>
    </rPh>
    <rPh sb="2" eb="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</si>
</sst>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80054" y="2191871"/>
          <a:ext cx="438711" cy="637054"/>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9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9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X80" sqref="X80"/>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427</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419</v>
      </c>
      <c r="M40" s="486"/>
      <c r="N40" s="486"/>
      <c r="O40" s="486"/>
      <c r="P40" s="486"/>
      <c r="Q40" s="486"/>
      <c r="R40" s="486"/>
      <c r="S40" s="486"/>
      <c r="T40" s="486"/>
      <c r="U40" s="487"/>
      <c r="W40" s="16"/>
      <c r="X40" s="16"/>
    </row>
    <row r="41" spans="1:25" ht="26.25" customHeight="1">
      <c r="C41" s="80"/>
      <c r="I41" s="20"/>
      <c r="J41" s="20" t="s">
        <v>7</v>
      </c>
      <c r="K41" s="20"/>
      <c r="L41" s="486" t="s">
        <v>426</v>
      </c>
      <c r="M41" s="486"/>
      <c r="N41" s="486"/>
      <c r="O41" s="486"/>
      <c r="P41" s="486"/>
      <c r="Q41" s="486"/>
      <c r="R41" s="486"/>
      <c r="S41" s="486"/>
      <c r="T41" s="486"/>
      <c r="U41" s="487"/>
    </row>
    <row r="42" spans="1:25">
      <c r="C42" s="80"/>
      <c r="L42" s="17" t="s">
        <v>8</v>
      </c>
      <c r="U42" s="81"/>
    </row>
    <row r="43" spans="1:25" ht="13.5">
      <c r="C43" s="80"/>
      <c r="L43" s="21"/>
      <c r="M43" s="21" t="s">
        <v>9</v>
      </c>
      <c r="N43" s="21"/>
      <c r="O43" s="488" t="s">
        <v>420</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421</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2064</v>
      </c>
      <c r="Q49" s="550"/>
      <c r="R49" s="550"/>
      <c r="S49" s="550"/>
      <c r="T49" s="550"/>
      <c r="U49" s="551"/>
    </row>
    <row r="50" spans="3:23" ht="26.25" customHeight="1">
      <c r="C50" s="510" t="s">
        <v>11</v>
      </c>
      <c r="D50" s="562"/>
      <c r="E50" s="563"/>
      <c r="F50" s="461" t="s">
        <v>419</v>
      </c>
      <c r="G50" s="462"/>
      <c r="H50" s="462"/>
      <c r="I50" s="462"/>
      <c r="J50" s="462"/>
      <c r="K50" s="462"/>
      <c r="L50" s="462"/>
      <c r="M50" s="462"/>
      <c r="N50" s="116" t="s">
        <v>131</v>
      </c>
      <c r="O50" s="425"/>
      <c r="P50" s="425"/>
      <c r="Q50" s="552" t="s">
        <v>420</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422</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515</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1200</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423</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428</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202.06</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2</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202.06</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425</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424</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202.06</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f>+別紙!X15</f>
        <v>202.06</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f>+別紙!X16</f>
        <v>133.47</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202.06</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202.06</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133.47</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202.06</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5" zoomScaleNormal="85" workbookViewId="0">
      <selection activeCell="AK31" sqref="AK31:AP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医療法人社団　明芳会　横浜旭中央総合病院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0.16</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0.16</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0.16</v>
      </c>
      <c r="P27" s="680"/>
      <c r="Q27" s="680"/>
      <c r="R27" s="680"/>
      <c r="S27" s="44" t="s">
        <v>38</v>
      </c>
      <c r="T27" s="65"/>
      <c r="U27" s="65"/>
      <c r="X27" s="63" t="s">
        <v>39</v>
      </c>
      <c r="Y27" s="66"/>
      <c r="AG27" s="53"/>
      <c r="AH27" s="53"/>
      <c r="AI27" s="53"/>
      <c r="AJ27" s="53"/>
      <c r="AK27" s="650">
        <f>+AG18+O27</f>
        <v>0.16</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0.16</v>
      </c>
      <c r="G29" s="641"/>
      <c r="H29" s="201" t="s">
        <v>155</v>
      </c>
      <c r="L29" s="653"/>
      <c r="O29" s="56"/>
      <c r="P29" s="134"/>
      <c r="Q29" s="51" t="s">
        <v>141</v>
      </c>
      <c r="R29" s="662" t="s">
        <v>33</v>
      </c>
      <c r="S29" s="684"/>
      <c r="T29" s="684"/>
      <c r="U29" s="685"/>
      <c r="V29" s="48"/>
      <c r="W29" s="67"/>
      <c r="X29" s="715" t="s">
        <v>227</v>
      </c>
      <c r="Y29" s="716"/>
      <c r="Z29" s="642">
        <v>0.16</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0.16</v>
      </c>
      <c r="G30" s="641"/>
      <c r="H30" s="201" t="s">
        <v>155</v>
      </c>
      <c r="L30" s="653"/>
      <c r="O30" s="56"/>
      <c r="Q30" s="655">
        <f>+ROUND(Z28,2)+ROUND(Z29,2)+ROUND(Z30,2)</f>
        <v>0.16</v>
      </c>
      <c r="R30" s="680"/>
      <c r="S30" s="680"/>
      <c r="T30" s="680"/>
      <c r="U30" s="44" t="s">
        <v>16</v>
      </c>
      <c r="X30" s="715" t="s">
        <v>145</v>
      </c>
      <c r="Y30" s="716"/>
      <c r="Z30" s="642"/>
      <c r="AA30" s="643"/>
      <c r="AB30" s="643"/>
      <c r="AC30" s="643"/>
      <c r="AD30" s="643"/>
      <c r="AE30" s="44" t="s">
        <v>13</v>
      </c>
      <c r="AK30" s="660">
        <v>0.16</v>
      </c>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S25" zoomScaleNormal="100" workbookViewId="0">
      <selection activeCell="AK31" sqref="AK31:AP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201.9</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201.9</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133.47</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201.9</v>
      </c>
      <c r="P27" s="680"/>
      <c r="Q27" s="680"/>
      <c r="R27" s="680"/>
      <c r="S27" s="44" t="s">
        <v>38</v>
      </c>
      <c r="T27" s="65"/>
      <c r="U27" s="65"/>
      <c r="X27" s="63" t="s">
        <v>39</v>
      </c>
      <c r="Y27" s="66"/>
      <c r="AG27" s="53"/>
      <c r="AH27" s="53"/>
      <c r="AI27" s="53"/>
      <c r="AJ27" s="53"/>
      <c r="AK27" s="650">
        <f>+AG18+O27</f>
        <v>201.9</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133.47</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201.9</v>
      </c>
      <c r="G29" s="641"/>
      <c r="H29" s="201" t="s">
        <v>155</v>
      </c>
      <c r="L29" s="653"/>
      <c r="O29" s="56"/>
      <c r="P29" s="134"/>
      <c r="Q29" s="51" t="s">
        <v>142</v>
      </c>
      <c r="R29" s="662" t="s">
        <v>33</v>
      </c>
      <c r="S29" s="684"/>
      <c r="T29" s="684"/>
      <c r="U29" s="685"/>
      <c r="V29" s="48"/>
      <c r="W29" s="67"/>
      <c r="X29" s="715" t="s">
        <v>227</v>
      </c>
      <c r="Y29" s="716"/>
      <c r="Z29" s="642">
        <v>68.430000000000007</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201.9</v>
      </c>
      <c r="G30" s="641"/>
      <c r="H30" s="201" t="s">
        <v>155</v>
      </c>
      <c r="L30" s="653"/>
      <c r="O30" s="56"/>
      <c r="Q30" s="655">
        <f>+ROUND(Z28,2)+ROUND(Z29,2)+ROUND(Z30,2)</f>
        <v>201.9</v>
      </c>
      <c r="R30" s="680"/>
      <c r="S30" s="680"/>
      <c r="T30" s="680"/>
      <c r="U30" s="44" t="s">
        <v>16</v>
      </c>
      <c r="X30" s="715" t="s">
        <v>145</v>
      </c>
      <c r="Y30" s="716"/>
      <c r="Z30" s="642"/>
      <c r="AA30" s="643"/>
      <c r="AB30" s="643"/>
      <c r="AC30" s="643"/>
      <c r="AD30" s="643"/>
      <c r="AE30" s="44" t="s">
        <v>13</v>
      </c>
      <c r="AK30" s="660">
        <v>201.9</v>
      </c>
      <c r="AL30" s="661"/>
      <c r="AM30" s="661"/>
      <c r="AN30" s="661"/>
      <c r="AO30" s="52" t="s">
        <v>13</v>
      </c>
      <c r="AR30" s="744"/>
      <c r="AS30" s="741"/>
      <c r="AT30" s="741"/>
      <c r="AU30" s="742"/>
    </row>
    <row r="31" spans="2:48" ht="27" customHeight="1" thickTop="1" thickBot="1">
      <c r="B31" s="679" t="s">
        <v>165</v>
      </c>
      <c r="C31" s="662"/>
      <c r="D31" s="662"/>
      <c r="E31" s="649"/>
      <c r="F31" s="640">
        <v>133.47</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医療法人社団　明芳会　横浜旭中央総合病院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医療法人社団　明芳会　横浜旭中央総合病院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0.16</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201.9</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202.06</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0.16</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201.9</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202.06</v>
      </c>
    </row>
    <row r="15" spans="2:24" ht="24" customHeight="1">
      <c r="B15" s="157" t="s">
        <v>168</v>
      </c>
      <c r="C15" s="757" t="s">
        <v>218</v>
      </c>
      <c r="D15" s="757"/>
      <c r="E15" s="757"/>
      <c r="F15" s="758"/>
      <c r="G15" s="377">
        <f>IF(OR(ｱ.特管廃油!F30&gt;0,ｱ.特管廃油!F30&lt;0),ｱ.特管廃油!F30,IF(G$19&gt;0,"0",0))</f>
        <v>0.16</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201.9</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202.06</v>
      </c>
    </row>
    <row r="16" spans="2:24" ht="24" customHeight="1">
      <c r="B16" s="157" t="s">
        <v>169</v>
      </c>
      <c r="C16" s="757" t="s">
        <v>219</v>
      </c>
      <c r="D16" s="757"/>
      <c r="E16" s="757"/>
      <c r="F16" s="758"/>
      <c r="G16" s="377" t="str">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133.47</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133.47</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0.16</v>
      </c>
      <c r="H19" s="372">
        <f t="shared" si="1"/>
        <v>0</v>
      </c>
      <c r="I19" s="372">
        <f t="shared" si="1"/>
        <v>0</v>
      </c>
      <c r="J19" s="372">
        <f t="shared" si="1"/>
        <v>201.9</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202.06</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0.16</v>
      </c>
      <c r="H37" s="404">
        <f t="shared" si="7"/>
        <v>0</v>
      </c>
      <c r="I37" s="404">
        <f t="shared" si="7"/>
        <v>0</v>
      </c>
      <c r="J37" s="404">
        <f t="shared" si="7"/>
        <v>201.9</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202.06</v>
      </c>
    </row>
    <row r="38" spans="2:24" ht="24" customHeight="1">
      <c r="B38" s="155"/>
      <c r="C38" s="779"/>
      <c r="D38" s="214"/>
      <c r="E38" s="212" t="s">
        <v>231</v>
      </c>
      <c r="F38" s="417"/>
      <c r="G38" s="398">
        <f t="shared" ref="G38:V38" si="8">SUM(G39:G41)</f>
        <v>0.16</v>
      </c>
      <c r="H38" s="398">
        <f t="shared" si="8"/>
        <v>0</v>
      </c>
      <c r="I38" s="398">
        <f t="shared" si="8"/>
        <v>0</v>
      </c>
      <c r="J38" s="398">
        <f t="shared" si="8"/>
        <v>201.9</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202.06</v>
      </c>
    </row>
    <row r="39" spans="2:24" ht="24" customHeight="1">
      <c r="B39" s="155"/>
      <c r="C39" s="779"/>
      <c r="D39" s="215"/>
      <c r="E39" s="210"/>
      <c r="F39" s="208" t="s">
        <v>173</v>
      </c>
      <c r="G39" s="400">
        <f>+ｱ.特管廃油!$Z$28</f>
        <v>0</v>
      </c>
      <c r="H39" s="400">
        <f>+ｲ.特管廃酸!$Z$28</f>
        <v>0</v>
      </c>
      <c r="I39" s="400">
        <f>+ｳ.特管廃ｱﾙｶﾘ!$Z$28</f>
        <v>0</v>
      </c>
      <c r="J39" s="400">
        <f>+ｴ.感染性廃棄物!$Z$28</f>
        <v>133.47</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133.47</v>
      </c>
    </row>
    <row r="40" spans="2:24" ht="24" customHeight="1">
      <c r="B40" s="155"/>
      <c r="C40" s="779"/>
      <c r="D40" s="215"/>
      <c r="E40" s="210"/>
      <c r="F40" s="208" t="s">
        <v>230</v>
      </c>
      <c r="G40" s="400">
        <f>+ｱ.特管廃油!$Z$29</f>
        <v>0.16</v>
      </c>
      <c r="H40" s="400">
        <f>+ｲ.特管廃酸!$Z$29</f>
        <v>0</v>
      </c>
      <c r="I40" s="400">
        <f>+ｳ.特管廃ｱﾙｶﾘ!$Z$29</f>
        <v>0</v>
      </c>
      <c r="J40" s="400">
        <f>+ｴ.感染性廃棄物!$Z$29</f>
        <v>68.430000000000007</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68.59</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0.16</v>
      </c>
      <c r="H43" s="406">
        <f>+ｲ.特管廃酸!$AK$27</f>
        <v>0</v>
      </c>
      <c r="I43" s="406">
        <f>+ｳ.特管廃ｱﾙｶﾘ!$AK$27</f>
        <v>0</v>
      </c>
      <c r="J43" s="406">
        <f>+ｴ.感染性廃棄物!$AK$27</f>
        <v>201.9</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202.06</v>
      </c>
    </row>
    <row r="44" spans="2:24" ht="24" customHeight="1">
      <c r="B44" s="155"/>
      <c r="C44" s="162"/>
      <c r="D44" s="160" t="s">
        <v>147</v>
      </c>
      <c r="E44" s="772" t="s">
        <v>176</v>
      </c>
      <c r="F44" s="773"/>
      <c r="G44" s="408">
        <f>+ｱ.特管廃油!$AK$30</f>
        <v>0.16</v>
      </c>
      <c r="H44" s="408">
        <f>+ｲ.特管廃酸!$AK$30</f>
        <v>0</v>
      </c>
      <c r="I44" s="408">
        <f>+ｳ.特管廃ｱﾙｶﾘ!$AK$30</f>
        <v>0</v>
      </c>
      <c r="J44" s="408">
        <f>+ｴ.感染性廃棄物!$AK$30</f>
        <v>201.9</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202.06</v>
      </c>
    </row>
    <row r="45" spans="2:24" ht="24" customHeight="1">
      <c r="B45" s="155"/>
      <c r="C45" s="162"/>
      <c r="D45" s="418" t="s">
        <v>149</v>
      </c>
      <c r="E45" s="774" t="s">
        <v>177</v>
      </c>
      <c r="F45" s="775"/>
      <c r="G45" s="410">
        <f>+ｱ.特管廃油!$AR$24</f>
        <v>0</v>
      </c>
      <c r="H45" s="410">
        <f>+ｲ.特管廃酸!$AR$24</f>
        <v>0</v>
      </c>
      <c r="I45" s="410">
        <f>+ｳ.特管廃ｱﾙｶﾘ!$AR$24</f>
        <v>0</v>
      </c>
      <c r="J45" s="410">
        <f>+ｴ.感染性廃棄物!$AR$24</f>
        <v>133.47</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133.47</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0.32</v>
      </c>
      <c r="H55" s="414">
        <f t="shared" ref="H55:W55" si="9">IF(H9="0",+H19+H20,+H9+H19+H20)</f>
        <v>0</v>
      </c>
      <c r="I55" s="414">
        <f t="shared" si="9"/>
        <v>0</v>
      </c>
      <c r="J55" s="414">
        <f t="shared" si="9"/>
        <v>403.8</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4"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6  年  6  月  25  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神奈川県横浜市旭区若葉台4-20-1</v>
      </c>
      <c r="M16" s="801"/>
      <c r="N16" s="801"/>
      <c r="O16" s="801"/>
      <c r="P16" s="801"/>
      <c r="Q16" s="801"/>
      <c r="R16" s="801"/>
      <c r="S16" s="801"/>
      <c r="T16" s="801"/>
      <c r="U16" s="303"/>
    </row>
    <row r="17" spans="1:22" ht="26.25" customHeight="1">
      <c r="C17" s="80"/>
      <c r="I17" s="20"/>
      <c r="J17" s="20" t="s">
        <v>7</v>
      </c>
      <c r="K17" s="20"/>
      <c r="L17" s="801" t="str">
        <f>+表紙!L41</f>
        <v>医療法人社団　明芳会　横浜旭中央総合病院
院長　山中　太郎</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045-921-6111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医療法人社団　明芳会　横浜旭中央総合病院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2064</v>
      </c>
      <c r="Q25" s="813"/>
      <c r="R25" s="813"/>
      <c r="S25" s="813"/>
      <c r="T25" s="813"/>
      <c r="U25" s="814"/>
    </row>
    <row r="26" spans="1:22" ht="26.25" customHeight="1">
      <c r="C26" s="510" t="s">
        <v>11</v>
      </c>
      <c r="D26" s="562"/>
      <c r="E26" s="563"/>
      <c r="F26" s="835" t="str">
        <f>+表紙!F50</f>
        <v>神奈川県横浜市旭区若葉台4-20-1</v>
      </c>
      <c r="G26" s="836"/>
      <c r="H26" s="836"/>
      <c r="I26" s="836"/>
      <c r="J26" s="836"/>
      <c r="K26" s="836"/>
      <c r="L26" s="836"/>
      <c r="M26" s="836"/>
      <c r="N26" s="116" t="s">
        <v>131</v>
      </c>
      <c r="O26"/>
      <c r="P26"/>
      <c r="Q26" s="815" t="str">
        <f>IF(+表紙!Q50="","",+表紙!Q50)</f>
        <v>045-921-6111</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医療業</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515</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1200</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引火性廃油：凝固剤で油を固める→ゴミ袋に移してゴミ置き場へ→運搬業者が回収→中間処理業者にて蒸留→最終処分業者にて焼成
感染性廃棄物：指定の箱に入れゴミ置き場へ→運搬業者にて焼却→同一業者にて焼却→最終処分業者にて焼成・埋立・埋立・溶融</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202.06</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2</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202.06</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各部署には院内での適切な廃棄方法を記載した指定のゴミ箱を設置し、きちんと分別を行ったうえでの廃棄を心掛けている。</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引き続きマニュアル等で周知は図る。</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202.06</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f>+表紙!K209</f>
        <v>202.06</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f>+表紙!K210</f>
        <v>133.47</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202.06</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202.06</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133.47</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202.06</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2024-09-09T09:46:13Z</dcterms:modified>
</cp:coreProperties>
</file>