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41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<sst xmlns="http://schemas.openxmlformats.org/spreadsheetml/2006/main" count="2837" uniqueCount="435">
  <si>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</si>
  <si>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</si>
  <si>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</si>
  <si>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</si>
  <si>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</si>
  <si>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</si>
  <si>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</si>
  <si>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</si>
  <si>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</si>
  <si>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</si>
  <si>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</si>
  <si>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</si>
  <si>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</si>
  <si>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</si>
  <si>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</si>
  <si>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</si>
  <si>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</si>
  <si>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</si>
  <si>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</si>
  <si>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</si>
  <si>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</si>
  <si>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</si>
  <si>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</si>
  <si>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</si>
  <si>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</si>
  <si>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</si>
  <si>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</si>
  <si>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</si>
  <si>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</si>
  <si>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</si>
  <si>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</si>
  <si>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</si>
  <si>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</si>
  <si>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</si>
  <si>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</si>
  <si>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</si>
  <si>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</si>
  <si>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</si>
  <si>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</si>
  <si>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</si>
  <si>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</si>
  <si>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</si>
  <si>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</si>
  <si>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</si>
  <si>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</si>
  <si>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</si>
  <si>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</si>
  <si>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</si>
  <si>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</si>
  <si>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</si>
  <si>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</si>
  <si>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</si>
  <si>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</si>
  <si>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</si>
  <si>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</si>
  <si>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</si>
  <si>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</si>
  <si>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</si>
  <si>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</si>
  <si>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</si>
  <si>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</si>
  <si>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</si>
  <si>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</si>
  <si>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</si>
  <si>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</si>
  <si>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</si>
  <si>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</si>
  <si>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</si>
  <si>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</si>
  <si>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</si>
  <si>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</si>
  <si>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</si>
  <si>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</si>
  <si>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</si>
  <si>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</si>
  <si>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</si>
  <si>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</si>
  <si>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</si>
  <si>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</si>
  <si>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</si>
  <si>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</si>
  <si>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</si>
  <si>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</si>
  <si>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</si>
  <si>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</si>
  <si>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</si>
  <si>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</si>
  <si>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</si>
  <si>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</si>
  <si>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</si>
  <si>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</si>
  <si>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</si>
  <si>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</si>
  <si>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</si>
  <si>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</si>
  <si>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</si>
  <si>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</si>
  <si>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</si>
  <si>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</si>
  <si>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</si>
  <si>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</si>
  <si>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</si>
  <si>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</si>
  <si>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</si>
  <si>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</si>
  <si>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</si>
  <si>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</si>
  <si>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</si>
  <si>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</si>
  <si>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</si>
  <si>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</si>
  <si>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</si>
  <si>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</si>
  <si>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</si>
  <si>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</si>
  <si>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</si>
  <si>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</si>
  <si>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</si>
  <si>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</si>
  <si>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</si>
  <si>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</si>
  <si>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</si>
  <si>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</si>
  <si>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</si>
  <si>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</si>
  <si>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</si>
  <si>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</si>
  <si>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</si>
  <si>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</si>
  <si>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</si>
  <si>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</si>
  <si>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</si>
  <si>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</si>
  <si>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</si>
  <si>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</si>
  <si>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</si>
  <si>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</si>
  <si>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</si>
  <si>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</si>
  <si>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</si>
  <si>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</si>
  <si>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</si>
  <si>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</si>
  <si>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</si>
  <si>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</si>
  <si>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</si>
  <si>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</si>
  <si>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</si>
  <si>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</si>
  <si>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</si>
  <si>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</si>
  <si>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</si>
  <si>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</si>
  <si>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</si>
  <si>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</si>
  <si>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</si>
  <si>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</si>
  <si>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</si>
  <si>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</si>
  <si>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</si>
  <si>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</si>
  <si>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</si>
  <si>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</si>
  <si>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</si>
  <si>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</si>
  <si>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</si>
  <si>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</si>
  <si>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</si>
  <si>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</si>
  <si>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</si>
  <si>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</si>
  <si>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</si>
  <si>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</si>
  <si>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</si>
  <si>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</si>
  <si>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</si>
  <si>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</si>
  <si>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</si>
  <si>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</si>
  <si>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</si>
  <si>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</si>
  <si>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</si>
  <si>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</si>
  <si>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</si>
  <si>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</si>
  <si>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</si>
  <si>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</si>
  <si>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</si>
  <si>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</si>
  <si>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</si>
  <si>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</si>
  <si>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</si>
  <si>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</si>
  <si>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</si>
  <si>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</si>
  <si>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</si>
  <si>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</si>
  <si>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</si>
  <si>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</si>
  <si>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</si>
  <si>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</si>
  <si>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</si>
  <si>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</si>
  <si>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</si>
  <si>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</si>
  <si>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</si>
  <si>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</si>
  <si>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</si>
  <si>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</si>
  <si>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</si>
  <si>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</si>
  <si>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</si>
  <si>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</si>
  <si>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</si>
  <si>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</si>
  <si>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</si>
  <si>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</si>
  <si>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</si>
  <si>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</si>
  <si>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</si>
  <si>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</si>
  <si>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</si>
  <si>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</si>
  <si>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</si>
  <si>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</si>
  <si>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</si>
  <si>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</si>
  <si>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</si>
  <si>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</si>
  <si>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</si>
  <si>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</si>
  <si>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</si>
  <si>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</si>
  <si>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</si>
  <si>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</si>
  <si>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</si>
  <si>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</si>
  <si>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</si>
  <si>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</si>
  <si>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</si>
  <si>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</si>
  <si>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</si>
  <si>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</si>
  <si>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</si>
  <si>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</si>
  <si>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</si>
  <si>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</si>
  <si>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</si>
  <si>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</si>
  <si>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</si>
  <si>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</si>
  <si>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</si>
  <si>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</si>
  <si>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</si>
  <si>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</si>
  <si>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</si>
  <si>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</si>
  <si>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</si>
  <si>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</si>
  <si>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</si>
  <si>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</si>
  <si>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</si>
  <si>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</si>
  <si>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</si>
  <si>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</si>
  <si>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</si>
  <si>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</si>
  <si>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</si>
  <si>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</si>
  <si>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</si>
  <si>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</si>
  <si>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</si>
  <si>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</si>
  <si>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</si>
  <si>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</si>
  <si>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</si>
  <si>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</si>
  <si>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</si>
  <si>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</si>
  <si>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</si>
  <si>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</si>
  <si>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</si>
  <si>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</si>
  <si>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</si>
  <si>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</si>
  <si>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</si>
  <si>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</si>
  <si>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</si>
  <si>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</si>
  <si>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</si>
  <si>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</si>
  <si>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</si>
  <si>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</si>
  <si>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</si>
  <si>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</si>
  <si>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</si>
  <si>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</si>
  <si>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</si>
  <si>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</si>
  <si>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</si>
  <si>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</si>
  <si>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</si>
  <si>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</si>
  <si>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</si>
  <si>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</si>
  <si>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</si>
  <si>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</si>
  <si>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</si>
  <si>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</si>
  <si>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</si>
  <si>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</si>
  <si>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</si>
  <si>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</si>
  <si>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</si>
  <si>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</si>
  <si>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</si>
  <si>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</si>
  <si>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</si>
  <si>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</si>
  <si>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</si>
  <si>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</si>
  <si>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</si>
  <si>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</si>
  <si>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</si>
  <si>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</si>
  <si>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</si>
  <si>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</si>
  <si>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</si>
  <si>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</si>
  <si>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</si>
  <si>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</si>
  <si>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</si>
  <si>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</si>
  <si>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</si>
  <si>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</si>
  <si>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</si>
  <si>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</si>
  <si>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</si>
  <si>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</si>
  <si>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</si>
  <si>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</si>
  <si>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</si>
  <si>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</si>
  <si>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</si>
  <si>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</si>
  <si>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</si>
  <si>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</si>
  <si>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</si>
  <si>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</si>
  <si>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</si>
  <si>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</si>
  <si>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</si>
  <si>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</si>
  <si>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</si>
  <si>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</si>
  <si>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</si>
  <si>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</si>
  <si>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</si>
  <si>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</si>
  <si>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</si>
  <si>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</si>
  <si>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</si>
  <si>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</si>
  <si>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</si>
  <si>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</si>
  <si>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</si>
  <si>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</si>
  <si>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</si>
  <si>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</si>
  <si>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</si>
  <si>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</si>
  <si>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</si>
  <si>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</si>
  <si>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</si>
  <si>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</si>
  <si>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</si>
  <si>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</si>
  <si>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</si>
  <si>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</si>
  <si>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</si>
  <si>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</si>
  <si>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</si>
  <si>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</si>
  <si>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</si>
  <si>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</si>
  <si>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</si>
  <si>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</si>
  <si>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</si>
  <si>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</si>
  <si>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</si>
  <si>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</si>
  <si>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</si>
  <si>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</si>
  <si>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</si>
  <si>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</si>
  <si>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</si>
  <si>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</si>
  <si>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</si>
  <si>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</si>
  <si>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</si>
  <si>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</si>
  <si>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</si>
  <si>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</si>
  <si>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</si>
  <si>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</si>
  <si>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</si>
  <si>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</si>
  <si>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</si>
  <si>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</si>
  <si>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</si>
  <si>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</si>
  <si>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</si>
  <si>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</si>
  <si>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</si>
  <si>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</si>
  <si>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</si>
  <si>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</si>
  <si>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</si>
  <si>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</si>
  <si>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</si>
  <si>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</si>
  <si>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</si>
  <si>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</si>
  <si>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</si>
  <si>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</si>
  <si>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</si>
  <si>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</si>
  <si>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</si>
  <si>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神奈川県横浜市旭区若葉台4-20-1</t>
    <rPh sb="0" eb="12">
      <t>カナガワケンヨコハマシアサヒクワカバダイ</t>
    </rPh>
    <phoneticPr fontId="3"/>
  </si>
  <si>
    <t>医療法人社団　明芳会　横浜旭中央総合病院
院長　山中　太郎</t>
    <rPh sb="0" eb="6">
      <t>イリョウホウジンシャダン</t>
    </rPh>
    <rPh sb="7" eb="10">
      <t>メイホウカイ</t>
    </rPh>
    <rPh sb="11" eb="20">
      <t>ヨコハマアサヒチュウオウソウゴウビョウイン</t>
    </rPh>
    <rPh sb="21" eb="23">
      <t>インチョウ</t>
    </rPh>
    <rPh sb="24" eb="26">
      <t>ヤマナカ</t>
    </rPh>
    <rPh sb="27" eb="29">
      <t>タロウ</t>
    </rPh>
    <phoneticPr fontId="3"/>
  </si>
  <si>
    <t>045-921-6111</t>
    <phoneticPr fontId="3"/>
  </si>
  <si>
    <t>医療法人社団　明芳会　横浜旭中央総合病院</t>
    <rPh sb="0" eb="6">
      <t>イリョウホウジンシャダン</t>
    </rPh>
    <rPh sb="7" eb="10">
      <t>メイホウカイ</t>
    </rPh>
    <rPh sb="11" eb="20">
      <t>ヨコハマアサヒチュウオウソウゴウビョウイン</t>
    </rPh>
    <phoneticPr fontId="3"/>
  </si>
  <si>
    <t>医療業</t>
    <rPh sb="0" eb="2">
      <t>イリョウ</t>
    </rPh>
    <rPh sb="2" eb="3">
      <t>ギョウ</t>
    </rPh>
    <phoneticPr fontId="3"/>
  </si>
  <si>
    <t>令和  6  年  6  月  25  日</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</si>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</sst>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96917" y="2003878"/>
          <a:ext cx="605005" cy="576277"/>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87773" y="1985590"/>
          <a:ext cx="605779" cy="577801"/>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2" zoomScaleNormal="100" zoomScaleSheetLayoutView="100" workbookViewId="0">
      <selection activeCell="B1" sqref="B1"/>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434</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433</v>
      </c>
      <c r="M34" s="460"/>
      <c r="N34" s="460"/>
      <c r="O34" s="461"/>
      <c r="Q34" s="15"/>
      <c r="R34" s="15"/>
      <c r="S34" s="15"/>
    </row>
    <row r="35" spans="1:19" ht="13.5">
      <c r="C35" s="76"/>
      <c r="O35" s="78"/>
      <c r="Q35" s="15"/>
      <c r="R35" s="15"/>
      <c r="S35" s="15"/>
    </row>
    <row r="36" spans="1:19" ht="13.5">
      <c r="C36" s="479" t="s">
        <v>41</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428</v>
      </c>
      <c r="K39" s="450"/>
      <c r="L39" s="451"/>
      <c r="M39" s="451"/>
      <c r="N39" s="451"/>
      <c r="O39" s="452"/>
      <c r="Q39" s="15"/>
      <c r="R39" s="15"/>
    </row>
    <row r="40" spans="1:19" ht="26.25" customHeight="1">
      <c r="C40" s="76"/>
      <c r="H40" s="18" t="s">
        <v>7</v>
      </c>
      <c r="I40" s="18"/>
      <c r="J40" s="450" t="s">
        <v>429</v>
      </c>
      <c r="K40" s="450"/>
      <c r="L40" s="451"/>
      <c r="M40" s="451"/>
      <c r="N40" s="451"/>
      <c r="O40" s="452"/>
    </row>
    <row r="41" spans="1:19">
      <c r="C41" s="76"/>
      <c r="J41" s="16" t="s">
        <v>8</v>
      </c>
      <c r="O41" s="77"/>
    </row>
    <row r="42" spans="1:19">
      <c r="C42" s="76"/>
      <c r="J42" s="19" t="s">
        <v>9</v>
      </c>
      <c r="K42" s="19"/>
      <c r="L42" s="496" t="s">
        <v>430</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431</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2064</v>
      </c>
      <c r="N48" s="466"/>
      <c r="O48" s="467"/>
    </row>
    <row r="49" spans="3:21" ht="18.75" customHeight="1">
      <c r="C49" s="417" t="s">
        <v>11</v>
      </c>
      <c r="D49" s="445"/>
      <c r="E49" s="446"/>
      <c r="F49" s="475" t="s">
        <v>428</v>
      </c>
      <c r="G49" s="476"/>
      <c r="H49" s="476"/>
      <c r="I49" s="476"/>
      <c r="J49" s="476"/>
      <c r="K49" s="476"/>
      <c r="L49" s="115" t="s">
        <v>134</v>
      </c>
      <c r="M49" s="367"/>
      <c r="N49" s="468" t="s">
        <v>430</v>
      </c>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127</v>
      </c>
      <c r="G52" s="482"/>
      <c r="H52" s="482"/>
      <c r="I52" s="482"/>
      <c r="J52" s="25" t="s">
        <v>47</v>
      </c>
      <c r="K52" s="25"/>
      <c r="L52" s="483" t="s">
        <v>432</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v>515</v>
      </c>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1200</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244.76999999999998</v>
      </c>
      <c r="I63" s="216" t="s">
        <v>4</v>
      </c>
      <c r="J63" s="439" t="s">
        <v>228</v>
      </c>
      <c r="K63" s="440"/>
      <c r="L63" s="441"/>
      <c r="M63" s="437">
        <f>+別紙!X14</f>
        <v>244.76999999999998</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f>+別紙!X15</f>
        <v>244.76999999999998</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t="str">
        <f>+別紙!X16</f>
        <v>0</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v>244.77</v>
      </c>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202.06</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B1" sqref="B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0.16</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0.28999999999999998</v>
      </c>
      <c r="E24" s="563"/>
      <c r="F24" s="563"/>
      <c r="G24" s="182" t="s">
        <v>158</v>
      </c>
      <c r="H24" s="534">
        <f>+F12</f>
        <v>0.16</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0.16</v>
      </c>
      <c r="Q27" s="583"/>
      <c r="R27" s="583"/>
      <c r="S27" s="583"/>
      <c r="T27" s="42" t="s">
        <v>38</v>
      </c>
      <c r="U27" s="62"/>
      <c r="V27" s="62"/>
      <c r="Y27" s="60" t="s">
        <v>39</v>
      </c>
      <c r="Z27" s="63"/>
      <c r="AH27" s="51"/>
      <c r="AI27" s="51"/>
      <c r="AJ27" s="51"/>
      <c r="AK27" s="51"/>
      <c r="AL27" s="546">
        <f>+AH18+P27</f>
        <v>0.16</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0.28999999999999998</v>
      </c>
      <c r="E29" s="563"/>
      <c r="F29" s="563"/>
      <c r="G29" s="182" t="s">
        <v>158</v>
      </c>
      <c r="H29" s="534">
        <f>+AL27</f>
        <v>0.16</v>
      </c>
      <c r="I29" s="535"/>
      <c r="J29" s="182" t="s">
        <v>158</v>
      </c>
      <c r="M29" s="581"/>
      <c r="P29" s="54"/>
      <c r="Q29" s="133"/>
      <c r="R29" s="49" t="s">
        <v>144</v>
      </c>
      <c r="S29" s="562" t="s">
        <v>33</v>
      </c>
      <c r="T29" s="577"/>
      <c r="U29" s="577"/>
      <c r="V29" s="578"/>
      <c r="W29" s="46"/>
      <c r="X29" s="64"/>
      <c r="Y29" s="573" t="s">
        <v>191</v>
      </c>
      <c r="Z29" s="574"/>
      <c r="AA29" s="572">
        <v>0.16</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0.28999999999999998</v>
      </c>
      <c r="E30" s="563"/>
      <c r="F30" s="563"/>
      <c r="G30" s="182" t="s">
        <v>158</v>
      </c>
      <c r="H30" s="534">
        <f>+AL30</f>
        <v>0.16</v>
      </c>
      <c r="I30" s="535"/>
      <c r="J30" s="182" t="s">
        <v>158</v>
      </c>
      <c r="M30" s="581"/>
      <c r="P30" s="54"/>
      <c r="R30" s="550">
        <f>+ROUND(AA28,2)+ROUND(AA29,2)+ROUND(AA30,2)</f>
        <v>0.16</v>
      </c>
      <c r="S30" s="583"/>
      <c r="T30" s="583"/>
      <c r="U30" s="583"/>
      <c r="V30" s="42" t="s">
        <v>16</v>
      </c>
      <c r="Y30" s="573" t="s">
        <v>148</v>
      </c>
      <c r="Z30" s="574"/>
      <c r="AA30" s="572"/>
      <c r="AB30" s="563"/>
      <c r="AC30" s="563"/>
      <c r="AD30" s="563"/>
      <c r="AE30" s="563"/>
      <c r="AF30" s="42" t="s">
        <v>13</v>
      </c>
      <c r="AL30" s="542">
        <v>0.16</v>
      </c>
      <c r="AM30" s="543"/>
      <c r="AN30" s="543"/>
      <c r="AO30" s="543"/>
      <c r="AP30" s="50" t="s">
        <v>13</v>
      </c>
      <c r="AS30" s="571"/>
      <c r="AT30" s="568"/>
      <c r="AU30" s="568"/>
      <c r="AV30" s="569"/>
      <c r="AW30" s="381"/>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B1" sqref="B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201.9</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244.48</v>
      </c>
      <c r="E24" s="563"/>
      <c r="F24" s="563"/>
      <c r="G24" s="182" t="s">
        <v>158</v>
      </c>
      <c r="H24" s="534">
        <f>+F12</f>
        <v>201.9</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133.47</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201.9</v>
      </c>
      <c r="Q27" s="583"/>
      <c r="R27" s="583"/>
      <c r="S27" s="583"/>
      <c r="T27" s="42" t="s">
        <v>38</v>
      </c>
      <c r="U27" s="62"/>
      <c r="V27" s="62"/>
      <c r="Y27" s="60" t="s">
        <v>39</v>
      </c>
      <c r="Z27" s="63"/>
      <c r="AH27" s="51"/>
      <c r="AI27" s="51"/>
      <c r="AJ27" s="51"/>
      <c r="AK27" s="51"/>
      <c r="AL27" s="546">
        <f>+AH18+P27</f>
        <v>201.9</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133.47</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244.48</v>
      </c>
      <c r="E29" s="563"/>
      <c r="F29" s="563"/>
      <c r="G29" s="182" t="s">
        <v>158</v>
      </c>
      <c r="H29" s="534">
        <f>+AL27</f>
        <v>201.9</v>
      </c>
      <c r="I29" s="535"/>
      <c r="J29" s="182" t="s">
        <v>158</v>
      </c>
      <c r="M29" s="581"/>
      <c r="P29" s="54"/>
      <c r="Q29" s="133"/>
      <c r="R29" s="49" t="s">
        <v>145</v>
      </c>
      <c r="S29" s="562" t="s">
        <v>33</v>
      </c>
      <c r="T29" s="577"/>
      <c r="U29" s="577"/>
      <c r="V29" s="578"/>
      <c r="W29" s="46"/>
      <c r="X29" s="64"/>
      <c r="Y29" s="573" t="s">
        <v>191</v>
      </c>
      <c r="Z29" s="574"/>
      <c r="AA29" s="572">
        <v>68.430000000000007</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244.48</v>
      </c>
      <c r="E30" s="563"/>
      <c r="F30" s="563"/>
      <c r="G30" s="182" t="s">
        <v>158</v>
      </c>
      <c r="H30" s="534">
        <f>+AL30</f>
        <v>201.9</v>
      </c>
      <c r="I30" s="535"/>
      <c r="J30" s="182" t="s">
        <v>158</v>
      </c>
      <c r="M30" s="581"/>
      <c r="P30" s="54"/>
      <c r="R30" s="550">
        <f>+ROUND(AA28,2)+ROUND(AA29,2)+ROUND(AA30,2)</f>
        <v>201.9</v>
      </c>
      <c r="S30" s="583"/>
      <c r="T30" s="583"/>
      <c r="U30" s="583"/>
      <c r="V30" s="42" t="s">
        <v>16</v>
      </c>
      <c r="Y30" s="573" t="s">
        <v>148</v>
      </c>
      <c r="Z30" s="574"/>
      <c r="AA30" s="572"/>
      <c r="AB30" s="563"/>
      <c r="AC30" s="563"/>
      <c r="AD30" s="563"/>
      <c r="AE30" s="563"/>
      <c r="AF30" s="42" t="s">
        <v>13</v>
      </c>
      <c r="AL30" s="542">
        <v>201.9</v>
      </c>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133.47</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医療法人社団　明芳会　横浜旭中央総合病院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28"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医療法人社団　明芳会　横浜旭中央総合病院</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0.28999999999999998</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244.48</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244.76999999999998</v>
      </c>
    </row>
    <row r="10" spans="2:24" ht="24" customHeight="1">
      <c r="B10" s="158" t="s">
        <v>327</v>
      </c>
      <c r="C10" s="634" t="s">
        <v>244</v>
      </c>
      <c r="D10" s="634"/>
      <c r="E10" s="634"/>
      <c r="F10" s="635"/>
      <c r="G10" s="314" t="str">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t="str">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t="str">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t="str">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0.28999999999999998</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244.48</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244.76999999999998</v>
      </c>
    </row>
    <row r="15" spans="2:24" ht="24" customHeight="1">
      <c r="B15" s="158" t="s">
        <v>184</v>
      </c>
      <c r="C15" s="636" t="s">
        <v>182</v>
      </c>
      <c r="D15" s="636"/>
      <c r="E15" s="636"/>
      <c r="F15" s="637"/>
      <c r="G15" s="316">
        <f>IF(OR(ｱ.特管廃油!D30&gt;0,ｱ.特管廃油!D30&lt;0),ｱ.特管廃油!D30,IF(G$19&gt;0,"0",0))</f>
        <v>0.28999999999999998</v>
      </c>
      <c r="H15" s="316">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244.48</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244.76999999999998</v>
      </c>
    </row>
    <row r="16" spans="2:24" ht="24" customHeight="1">
      <c r="B16" s="158" t="s">
        <v>185</v>
      </c>
      <c r="C16" s="636" t="s">
        <v>183</v>
      </c>
      <c r="D16" s="636"/>
      <c r="E16" s="636"/>
      <c r="F16" s="637"/>
      <c r="G16" s="316" t="str">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36" t="s">
        <v>400</v>
      </c>
      <c r="D17" s="636"/>
      <c r="E17" s="636"/>
      <c r="F17" s="637"/>
      <c r="G17" s="316" t="str">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t="str">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0.16</v>
      </c>
      <c r="H19" s="322">
        <f t="shared" si="1"/>
        <v>0</v>
      </c>
      <c r="I19" s="322">
        <f t="shared" si="1"/>
        <v>0</v>
      </c>
      <c r="J19" s="322">
        <f t="shared" si="1"/>
        <v>201.9</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202.06</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0.16</v>
      </c>
      <c r="H37" s="346">
        <f t="shared" si="7"/>
        <v>0</v>
      </c>
      <c r="I37" s="346">
        <f t="shared" si="7"/>
        <v>0</v>
      </c>
      <c r="J37" s="346">
        <f t="shared" si="7"/>
        <v>201.9</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202.06</v>
      </c>
    </row>
    <row r="38" spans="2:24" ht="24" customHeight="1">
      <c r="B38" s="156"/>
      <c r="C38" s="658"/>
      <c r="D38" s="195"/>
      <c r="E38" s="193" t="s">
        <v>195</v>
      </c>
      <c r="F38" s="360"/>
      <c r="G38" s="340">
        <f t="shared" ref="G38:V38" si="8">SUM(G39:G41)</f>
        <v>0.16</v>
      </c>
      <c r="H38" s="340">
        <f t="shared" si="8"/>
        <v>0</v>
      </c>
      <c r="I38" s="340">
        <f t="shared" si="8"/>
        <v>0</v>
      </c>
      <c r="J38" s="340">
        <f t="shared" si="8"/>
        <v>201.9</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202.06</v>
      </c>
    </row>
    <row r="39" spans="2:24" ht="24" customHeight="1">
      <c r="B39" s="156"/>
      <c r="C39" s="658"/>
      <c r="D39" s="196"/>
      <c r="E39" s="191"/>
      <c r="F39" s="189" t="s">
        <v>175</v>
      </c>
      <c r="G39" s="342">
        <f>+ｱ.特管廃油!$AA$28</f>
        <v>0</v>
      </c>
      <c r="H39" s="342">
        <f>+ｲ.特管廃酸!$AA$28</f>
        <v>0</v>
      </c>
      <c r="I39" s="342">
        <f>+ｳ.特管廃ｱﾙｶﾘ!$AA$28</f>
        <v>0</v>
      </c>
      <c r="J39" s="342">
        <f>+ｴ.感染性廃棄物!$AA$28</f>
        <v>133.47</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133.47</v>
      </c>
    </row>
    <row r="40" spans="2:24" ht="24" customHeight="1">
      <c r="B40" s="156"/>
      <c r="C40" s="658"/>
      <c r="D40" s="196"/>
      <c r="E40" s="191"/>
      <c r="F40" s="189" t="s">
        <v>194</v>
      </c>
      <c r="G40" s="342">
        <f>+ｱ.特管廃油!$AA$29</f>
        <v>0.16</v>
      </c>
      <c r="H40" s="342">
        <f>+ｲ.特管廃酸!$AA$29</f>
        <v>0</v>
      </c>
      <c r="I40" s="342">
        <f>+ｳ.特管廃ｱﾙｶﾘ!$AA$29</f>
        <v>0</v>
      </c>
      <c r="J40" s="342">
        <f>+ｴ.感染性廃棄物!$AA$29</f>
        <v>68.430000000000007</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68.59</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0.16</v>
      </c>
      <c r="H43" s="348">
        <f>+ｲ.特管廃酸!$AL$27</f>
        <v>0</v>
      </c>
      <c r="I43" s="348">
        <f>+ｳ.特管廃ｱﾙｶﾘ!$AL$27</f>
        <v>0</v>
      </c>
      <c r="J43" s="348">
        <f>+ｴ.感染性廃棄物!$AL$27</f>
        <v>201.9</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202.06</v>
      </c>
    </row>
    <row r="44" spans="2:24" ht="24" customHeight="1">
      <c r="B44" s="156"/>
      <c r="C44" s="163"/>
      <c r="D44" s="161" t="s">
        <v>150</v>
      </c>
      <c r="E44" s="656" t="s">
        <v>178</v>
      </c>
      <c r="F44" s="657"/>
      <c r="G44" s="350">
        <f>+ｱ.特管廃油!$AL$30</f>
        <v>0.16</v>
      </c>
      <c r="H44" s="350">
        <f>+ｲ.特管廃酸!$AL$30</f>
        <v>0</v>
      </c>
      <c r="I44" s="350">
        <f>+ｳ.特管廃ｱﾙｶﾘ!$AL$30</f>
        <v>0</v>
      </c>
      <c r="J44" s="350">
        <f>+ｴ.感染性廃棄物!$AL$30</f>
        <v>201.9</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202.06</v>
      </c>
    </row>
    <row r="45" spans="2:24" ht="24" customHeight="1">
      <c r="B45" s="156"/>
      <c r="C45" s="163"/>
      <c r="D45" s="362" t="s">
        <v>152</v>
      </c>
      <c r="E45" s="648" t="s">
        <v>179</v>
      </c>
      <c r="F45" s="649"/>
      <c r="G45" s="352">
        <f>+ｱ.特管廃油!$AS$24</f>
        <v>0</v>
      </c>
      <c r="H45" s="352">
        <f>+ｲ.特管廃酸!$AS$24</f>
        <v>0</v>
      </c>
      <c r="I45" s="352">
        <f>+ｳ.特管廃ｱﾙｶﾘ!$AS$24</f>
        <v>0</v>
      </c>
      <c r="J45" s="352">
        <f>+ｴ.感染性廃棄物!$AS$24</f>
        <v>133.47</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133.47</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0.44999999999999996</v>
      </c>
      <c r="H55" s="385">
        <f t="shared" ref="H55:V55" si="9">IF(H9="0",+H19+H20,+H9+H19+H20)</f>
        <v>0</v>
      </c>
      <c r="I55" s="385">
        <f t="shared" si="9"/>
        <v>0</v>
      </c>
      <c r="J55" s="385">
        <f t="shared" si="9"/>
        <v>446.38</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446.83</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  6  年  6  月  25  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神奈川県横浜市旭区若葉台4-20-1</v>
      </c>
      <c r="K16" s="684"/>
      <c r="L16" s="685"/>
      <c r="M16" s="685"/>
      <c r="N16" s="685"/>
      <c r="O16" s="686"/>
    </row>
    <row r="17" spans="1:17" ht="26.25" customHeight="1">
      <c r="C17" s="76"/>
      <c r="H17" s="18" t="s">
        <v>7</v>
      </c>
      <c r="I17" s="18"/>
      <c r="J17" s="684" t="str">
        <f>+表紙!J40</f>
        <v>医療法人社団　明芳会　横浜旭中央総合病院
院長　山中　太郎</v>
      </c>
      <c r="K17" s="684"/>
      <c r="L17" s="685"/>
      <c r="M17" s="685"/>
      <c r="N17" s="685"/>
      <c r="O17" s="686"/>
    </row>
    <row r="18" spans="1:17">
      <c r="C18" s="76"/>
      <c r="J18" s="16" t="s">
        <v>8</v>
      </c>
      <c r="O18" s="77"/>
    </row>
    <row r="19" spans="1:17">
      <c r="C19" s="76"/>
      <c r="J19" s="19" t="s">
        <v>9</v>
      </c>
      <c r="K19" s="19"/>
      <c r="L19" s="689" t="str">
        <f>IF(+表紙!L42="","",+表紙!L42)</f>
        <v>045-921-6111</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医療法人社団　明芳会　横浜旭中央総合病院</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2064</v>
      </c>
      <c r="N25" s="702"/>
      <c r="O25" s="703"/>
    </row>
    <row r="26" spans="1:17" ht="21" customHeight="1">
      <c r="C26" s="417" t="s">
        <v>11</v>
      </c>
      <c r="D26" s="445"/>
      <c r="E26" s="446"/>
      <c r="F26" s="706" t="str">
        <f>+表紙!F49</f>
        <v>神奈川県横浜市旭区若葉台4-20-1</v>
      </c>
      <c r="G26" s="707"/>
      <c r="H26" s="707"/>
      <c r="I26" s="707"/>
      <c r="J26" s="707"/>
      <c r="K26" s="707"/>
      <c r="L26" s="115" t="s">
        <v>134</v>
      </c>
      <c r="M26" s="207"/>
      <c r="N26" s="723" t="str">
        <f>IF(+表紙!N49="","",+表紙!N49)</f>
        <v>045-921-6111</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Ｐ－医療、福祉</v>
      </c>
      <c r="G29" s="720"/>
      <c r="H29" s="720"/>
      <c r="I29" s="720"/>
      <c r="J29" s="25" t="s">
        <v>47</v>
      </c>
      <c r="K29" s="25"/>
      <c r="L29" s="725" t="str">
        <f>IF(+表紙!L52="","",+表紙!L52)</f>
        <v>医療業</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f>IF(+表紙!L55="","",+表紙!L55)</f>
        <v>515</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1200</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244.76999999999998</v>
      </c>
      <c r="I40" s="216" t="s">
        <v>4</v>
      </c>
      <c r="J40" s="439" t="s">
        <v>293</v>
      </c>
      <c r="K40" s="440"/>
      <c r="L40" s="441"/>
      <c r="M40" s="680">
        <f>+表紙!M63</f>
        <v>244.76999999999998</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f>+表紙!M64</f>
        <v>244.76999999999998</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t="str">
        <f>+表紙!M65</f>
        <v>0</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f>IF(表紙!M69="","",表紙!M69)</f>
        <v>244.77</v>
      </c>
      <c r="N46" s="274" t="s">
        <v>329</v>
      </c>
      <c r="O46" s="275"/>
    </row>
    <row r="47" spans="3:17" ht="17.25" customHeight="1">
      <c r="C47" s="276"/>
      <c r="D47" s="391"/>
      <c r="E47" s="392"/>
      <c r="F47" s="392"/>
      <c r="G47" s="392"/>
      <c r="H47" s="392"/>
      <c r="I47" s="393"/>
      <c r="J47" s="510" t="s">
        <v>413</v>
      </c>
      <c r="K47" s="511"/>
      <c r="L47" s="511"/>
      <c r="M47" s="278">
        <f>IF(表紙!M70="","",表紙!M70)</f>
        <v>202.06</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pans="1:2" ht="23.25" customHeight="1">
      <c r="A81" s="16"/>
      <c r="B81" s="16"/>
    </row>
    <row r="82" spans="1:2" ht="23.25" customHeight="1">
      <c r="A82" s="16"/>
      <c r="B82" s="16"/>
    </row>
    <row r="83" spans="1:2" ht="23.25" customHeight="1">
      <c r="A83" s="16"/>
      <c r="B83" s="16"/>
    </row>
    <row r="84" spans="1:2">
      <c r="A84" s="16"/>
      <c r="B84" s="16"/>
    </row>
    <row r="85" spans="1:2">
      <c r="A85" s="16"/>
      <c r="B85" s="16"/>
    </row>
    <row r="86" spans="1:2">
      <c r="A86" s="16"/>
      <c r="B86" s="16"/>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2024-09-09T09:46:27Z</dcterms:modified>
</cp:coreProperties>
</file>