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〇ｱ.特管廃油" sheetId="2" r:id="rId2"/>
    <sheet name="ｲ.特管廃酸" sheetId="74" r:id="rId3"/>
    <sheet name="ｳ.特管廃ｱﾙｶﾘ" sheetId="75" r:id="rId4"/>
    <sheet name="〇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〇ｱ.特管廃油!$B$2:$AU$34</definedName>
    <definedName name="_xlnm.Print_Area" localSheetId="4">〇ｴ.感染性廃棄物!$B$2:$AU$34</definedName>
    <definedName name="_xlnm.Print_Area" localSheetId="2">ｲ.特管廃酸!$B$2:$AU$34</definedName>
    <definedName name="_xlnm.Print_Area" localSheetId="3">ｳ.特管廃ｱﾙｶﾘ!$B$2:$AU$34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<sst xmlns="http://schemas.openxmlformats.org/spreadsheetml/2006/main" count="2776" uniqueCount="432">
  <si>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</si>
  <si>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</si>
  <si>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</si>
  <si>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</si>
  <si>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</si>
  <si>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</si>
  <si>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</si>
  <si>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</si>
  <si>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</si>
  <si>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</si>
  <si>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</si>
  <si>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</si>
  <si>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</si>
  <si>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</si>
  <si>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</si>
  <si>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</si>
  <si>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</si>
  <si>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</si>
  <si>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</si>
  <si>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</si>
  <si>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</si>
  <si>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</si>
  <si>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</si>
  <si>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</si>
  <si>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</si>
  <si>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</si>
  <si>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</si>
  <si>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</si>
  <si>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</si>
  <si>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</si>
  <si>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</si>
  <si>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</si>
  <si>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</si>
  <si>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</si>
  <si>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</si>
  <si>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</si>
  <si>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</si>
  <si>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</si>
  <si>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</si>
  <si>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</si>
  <si>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</si>
  <si>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</si>
  <si>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</si>
  <si>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</si>
  <si>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</si>
  <si>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</si>
  <si>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</si>
  <si>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</si>
  <si>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</si>
  <si>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</si>
  <si>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</si>
  <si>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</si>
  <si>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</si>
  <si>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</si>
  <si>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</si>
  <si>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</si>
  <si>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</si>
  <si>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</si>
  <si>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</si>
  <si>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</si>
  <si>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</si>
  <si>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</si>
  <si>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</si>
  <si>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</si>
  <si>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</si>
  <si>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</si>
  <si>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</si>
  <si>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</si>
  <si>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</si>
  <si>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</si>
  <si>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</si>
  <si>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</si>
  <si>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</si>
  <si>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</si>
  <si>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</si>
  <si>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</si>
  <si>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</si>
  <si>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</si>
  <si>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</si>
  <si>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</si>
  <si>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</si>
  <si>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</si>
  <si>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</si>
  <si>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</si>
  <si>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</si>
  <si>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</si>
  <si>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</si>
  <si>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</si>
  <si>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</si>
  <si>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</si>
  <si>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</si>
  <si>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</si>
  <si>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</si>
  <si>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</si>
  <si>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</si>
  <si>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</si>
  <si>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</si>
  <si>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</si>
  <si>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</si>
  <si>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</si>
  <si>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</si>
  <si>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</si>
  <si>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</si>
  <si>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</si>
  <si>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</si>
  <si>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</si>
  <si>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</si>
  <si>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</si>
  <si>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</si>
  <si>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</si>
  <si>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</si>
  <si>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</si>
  <si>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</si>
  <si>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</si>
  <si>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</si>
  <si>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</si>
  <si>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</si>
  <si>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</si>
  <si>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</si>
  <si>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</si>
  <si>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</si>
  <si>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</si>
  <si>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</si>
  <si>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</si>
  <si>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</si>
  <si>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</si>
  <si>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</si>
  <si>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</si>
  <si>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</si>
  <si>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</si>
  <si>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</si>
  <si>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</si>
  <si>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</si>
  <si>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</si>
  <si>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</si>
  <si>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</si>
  <si>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</si>
  <si>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</si>
  <si>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</si>
  <si>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</si>
  <si>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</si>
  <si>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</si>
  <si>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</si>
  <si>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</si>
  <si>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</si>
  <si>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</si>
  <si>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</si>
  <si>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</si>
  <si>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</si>
  <si>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</si>
  <si>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</si>
  <si>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</si>
  <si>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</si>
  <si>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</si>
  <si>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</si>
  <si>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</si>
  <si>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</si>
  <si>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</si>
  <si>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</si>
  <si>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</si>
  <si>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</si>
  <si>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</si>
  <si>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</si>
  <si>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</si>
  <si>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</si>
  <si>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</si>
  <si>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</si>
  <si>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</si>
  <si>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</si>
  <si>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</si>
  <si>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</si>
  <si>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</si>
  <si>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</si>
  <si>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</si>
  <si>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</si>
  <si>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</si>
  <si>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</si>
  <si>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</si>
  <si>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</si>
  <si>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</si>
  <si>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</si>
  <si>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</si>
  <si>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</si>
  <si>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</si>
  <si>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</si>
  <si>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</si>
  <si>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</si>
  <si>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</si>
  <si>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</si>
  <si>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</si>
  <si>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</si>
  <si>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</si>
  <si>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</si>
  <si>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</si>
  <si>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</si>
  <si>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</si>
  <si>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</si>
  <si>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</si>
  <si>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</si>
  <si>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</si>
  <si>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</si>
  <si>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</si>
  <si>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</si>
  <si>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</si>
  <si>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</si>
  <si>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</si>
  <si>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</si>
  <si>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</si>
  <si>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</si>
  <si>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</si>
  <si>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</si>
  <si>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</si>
  <si>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</si>
  <si>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</si>
  <si>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</si>
  <si>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</si>
  <si>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</si>
  <si>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</si>
  <si>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</si>
  <si>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</si>
  <si>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</si>
  <si>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</si>
  <si>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</si>
  <si>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</si>
  <si>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</si>
  <si>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</si>
  <si>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</si>
  <si>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</si>
  <si>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</si>
  <si>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</si>
  <si>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</si>
  <si>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</si>
  <si>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</si>
  <si>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</si>
  <si>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</si>
  <si>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</si>
  <si>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</si>
  <si>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</si>
  <si>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</si>
  <si>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</si>
  <si>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</si>
  <si>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</si>
  <si>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</si>
  <si>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</si>
  <si>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</si>
  <si>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</si>
  <si>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</si>
  <si>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</si>
  <si>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</si>
  <si>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</si>
  <si>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</si>
  <si>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</si>
  <si>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</si>
  <si>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</si>
  <si>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</si>
  <si>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</si>
  <si>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</si>
  <si>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</si>
  <si>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</si>
  <si>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</si>
  <si>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</si>
  <si>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</si>
  <si>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</si>
  <si>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</si>
  <si>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</si>
  <si>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</si>
  <si>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</si>
  <si>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</si>
  <si>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</si>
  <si>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</si>
  <si>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</si>
  <si>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</si>
  <si>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</si>
  <si>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</si>
  <si>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</si>
  <si>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</si>
  <si>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</si>
  <si>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</si>
  <si>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</si>
  <si>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</si>
  <si>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</si>
  <si>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</si>
  <si>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</si>
  <si>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</si>
  <si>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</si>
  <si>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</si>
  <si>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</si>
  <si>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</si>
  <si>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</si>
  <si>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</si>
  <si>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</si>
  <si>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</si>
  <si>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</si>
  <si>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</si>
  <si>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</si>
  <si>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</si>
  <si>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</si>
  <si>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</si>
  <si>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</si>
  <si>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</si>
  <si>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</si>
  <si>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</si>
  <si>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</si>
  <si>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</si>
  <si>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</si>
  <si>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</si>
  <si>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</si>
  <si>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</si>
  <si>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</si>
  <si>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</si>
  <si>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</si>
  <si>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</si>
  <si>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</si>
  <si>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</si>
  <si>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</si>
  <si>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</si>
  <si>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</si>
  <si>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</si>
  <si>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</si>
  <si>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</si>
  <si>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</si>
  <si>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</si>
  <si>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</si>
  <si>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</si>
  <si>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</si>
  <si>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</si>
  <si>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</si>
  <si>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</si>
  <si>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</si>
  <si>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</si>
  <si>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</si>
  <si>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</si>
  <si>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</si>
  <si>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</si>
  <si>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</si>
  <si>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</si>
  <si>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</si>
  <si>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</si>
  <si>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</si>
  <si>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</si>
  <si>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</si>
  <si>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</si>
  <si>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</si>
  <si>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</si>
  <si>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</si>
  <si>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</si>
  <si>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</si>
  <si>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</si>
  <si>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</si>
  <si>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</si>
  <si>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</si>
  <si>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</si>
  <si>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</si>
  <si>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</si>
  <si>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</si>
  <si>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</si>
  <si>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</si>
  <si>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</si>
  <si>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</si>
  <si>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</si>
  <si>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</si>
  <si>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</si>
  <si>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</si>
  <si>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</si>
  <si>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</si>
  <si>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</si>
  <si>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</si>
  <si>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</si>
  <si>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</si>
  <si>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</si>
  <si>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</si>
  <si>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</si>
  <si>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</si>
  <si>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</si>
  <si>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</si>
  <si>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</si>
  <si>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</si>
  <si>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</si>
  <si>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</si>
  <si>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</si>
  <si>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</si>
  <si>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</si>
  <si>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</si>
  <si>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</si>
  <si>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</si>
  <si>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</si>
  <si>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</si>
  <si>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</si>
  <si>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</si>
  <si>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</si>
  <si>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</si>
  <si>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</si>
  <si>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</si>
  <si>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</si>
  <si>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</si>
  <si>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</si>
  <si>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</si>
  <si>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</si>
  <si>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</si>
  <si>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</si>
  <si>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</si>
  <si>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</si>
  <si>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</si>
  <si>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</si>
  <si>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</si>
  <si>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</si>
  <si>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</si>
  <si>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</si>
  <si>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</si>
  <si>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</si>
  <si>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</si>
  <si>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</si>
  <si>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</si>
  <si>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</si>
  <si>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</si>
  <si>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</si>
  <si>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</si>
  <si>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</si>
  <si>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</si>
  <si>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7月  17日</t>
    <phoneticPr fontId="3"/>
  </si>
  <si>
    <t>横浜市中区本町2-22</t>
    <rPh sb="0" eb="3">
      <t>ヨコハマシ</t>
    </rPh>
    <rPh sb="3" eb="5">
      <t>ナカク</t>
    </rPh>
    <rPh sb="5" eb="7">
      <t>ホンチョウ</t>
    </rPh>
    <phoneticPr fontId="3"/>
  </si>
  <si>
    <t>地方独立行政法人神奈川県立病院機構
理事長　阿南　英明</t>
    <rPh sb="0" eb="15">
      <t>チホウドクリツギョウセイホウジンカナガワケンリツビョウイン</t>
    </rPh>
    <rPh sb="15" eb="17">
      <t>キコウ</t>
    </rPh>
    <rPh sb="18" eb="21">
      <t>リジチョウ</t>
    </rPh>
    <rPh sb="22" eb="24">
      <t>アナン</t>
    </rPh>
    <rPh sb="25" eb="27">
      <t>ヒデアキ</t>
    </rPh>
    <phoneticPr fontId="3"/>
  </si>
  <si>
    <t>045-651-1229</t>
    <phoneticPr fontId="3"/>
  </si>
  <si>
    <t>神奈川県立こども医療センター</t>
    <rPh sb="0" eb="3">
      <t>カナガワ</t>
    </rPh>
    <rPh sb="3" eb="5">
      <t>ケンリツ</t>
    </rPh>
    <rPh sb="8" eb="10">
      <t>イリョウ</t>
    </rPh>
    <phoneticPr fontId="3"/>
  </si>
  <si>
    <t>横浜市南区六ツ川2-138-4</t>
    <rPh sb="0" eb="5">
      <t>ヨコハマシミナミク</t>
    </rPh>
    <rPh sb="5" eb="6">
      <t>ム</t>
    </rPh>
    <rPh sb="7" eb="8">
      <t>カワ</t>
    </rPh>
    <phoneticPr fontId="3"/>
  </si>
  <si>
    <t>045-711-2351</t>
    <phoneticPr fontId="3"/>
  </si>
  <si>
    <t>小児専門病院</t>
    <rPh sb="0" eb="2">
      <t>ショウニ</t>
    </rPh>
    <rPh sb="2" eb="4">
      <t>センモン</t>
    </rPh>
    <rPh sb="4" eb="6">
      <t>ビョウイン</t>
    </rPh>
    <phoneticPr fontId="3"/>
  </si>
  <si>
    <t>別紙1のとおり</t>
    <rPh sb="0" eb="2">
      <t>ベッシ</t>
    </rPh>
    <phoneticPr fontId="3"/>
  </si>
  <si>
    <t>別紙2のとおり</t>
    <rPh sb="0" eb="2">
      <t>ベッシ</t>
    </rPh>
    <phoneticPr fontId="3"/>
  </si>
  <si>
    <t>特になし</t>
    <rPh sb="0" eb="1">
      <t>トク</t>
    </rPh>
    <phoneticPr fontId="3"/>
  </si>
  <si>
    <t>産業廃棄物及び特別管理産業廃棄物の分離を徹底</t>
    <rPh sb="0" eb="5">
      <t>サンギョウハイキブツ</t>
    </rPh>
    <rPh sb="5" eb="6">
      <t>オヨ</t>
    </rPh>
    <rPh sb="7" eb="11">
      <t>トクベツカンリ</t>
    </rPh>
    <rPh sb="11" eb="13">
      <t>サンギョウ</t>
    </rPh>
    <rPh sb="13" eb="16">
      <t>ハイキブツ</t>
    </rPh>
    <rPh sb="17" eb="19">
      <t>ブンリ</t>
    </rPh>
    <rPh sb="20" eb="22">
      <t>テッテイ</t>
    </rPh>
    <phoneticPr fontId="3"/>
  </si>
  <si>
    <t>引き続き分別徹底に努める</t>
    <rPh sb="0" eb="1">
      <t>ヒ</t>
    </rPh>
    <rPh sb="2" eb="3">
      <t>ツヅ</t>
    </rPh>
    <rPh sb="4" eb="6">
      <t>ブンベツ</t>
    </rPh>
    <rPh sb="6" eb="8">
      <t>テッテイ</t>
    </rPh>
    <rPh sb="9" eb="10">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</si>
</sst>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F244" sqref="F244"/>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419</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422</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423</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2214</v>
      </c>
      <c r="Q49" s="702"/>
      <c r="R49" s="702"/>
      <c r="S49" s="702"/>
      <c r="T49" s="702"/>
      <c r="U49" s="703"/>
    </row>
    <row r="50" spans="3:23" ht="26.25" customHeight="1">
      <c r="C50" s="662" t="s">
        <v>11</v>
      </c>
      <c r="D50" s="714"/>
      <c r="E50" s="715"/>
      <c r="F50" s="613" t="s">
        <v>424</v>
      </c>
      <c r="G50" s="614"/>
      <c r="H50" s="614"/>
      <c r="I50" s="614"/>
      <c r="J50" s="614"/>
      <c r="K50" s="614"/>
      <c r="L50" s="614"/>
      <c r="M50" s="614"/>
      <c r="N50" s="568" t="s">
        <v>131</v>
      </c>
      <c r="O50" s="572"/>
      <c r="P50" s="572"/>
      <c r="Q50" s="704" t="s">
        <v>425</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126</v>
      </c>
      <c r="G54" s="695"/>
      <c r="H54" s="695"/>
      <c r="I54" s="695"/>
      <c r="J54" s="695"/>
      <c r="K54" s="695"/>
      <c r="L54" s="33" t="s">
        <v>48</v>
      </c>
      <c r="M54" s="33"/>
      <c r="N54" s="696" t="s">
        <v>426</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430</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v>862</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427</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428</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2</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707.9799999999999</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t="s">
        <v>429</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2</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707.9799999999999</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t="s">
        <v>429</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430</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431</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t="s">
        <v>429</v>
      </c>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t="s">
        <v>429</v>
      </c>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t="s">
        <v>429</v>
      </c>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t="s">
        <v>429</v>
      </c>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t="s">
        <v>429</v>
      </c>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t="s">
        <v>429</v>
      </c>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707.9799999999999</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t="str">
        <f>+別紙!X15</f>
        <v>0</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f>+別紙!X16</f>
        <v>707.9799999999999</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t="s">
        <v>429</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707.9799999999999</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707.9799999999999</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429</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707.9799999999999</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t="s">
        <v>429</v>
      </c>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神奈川県立こども医療センター</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0.68</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0.68</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0.68</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0.68</v>
      </c>
      <c r="P27" s="841"/>
      <c r="Q27" s="841"/>
      <c r="R27" s="841"/>
      <c r="S27" s="54" t="s">
        <v>38</v>
      </c>
      <c r="T27" s="75"/>
      <c r="U27" s="75"/>
      <c r="X27" s="73" t="s">
        <v>39</v>
      </c>
      <c r="Y27" s="76"/>
      <c r="AG27" s="63"/>
      <c r="AH27" s="63"/>
      <c r="AI27" s="63"/>
      <c r="AJ27" s="63"/>
      <c r="AK27" s="811">
        <f>+AG18+O27</f>
        <v>0.68</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0.68</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0.68</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0.68</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0.68</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3"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707.3</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707.3</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707.3</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707.3</v>
      </c>
      <c r="P27" s="841"/>
      <c r="Q27" s="841"/>
      <c r="R27" s="841"/>
      <c r="S27" s="54" t="s">
        <v>38</v>
      </c>
      <c r="T27" s="75"/>
      <c r="U27" s="75"/>
      <c r="X27" s="73" t="s">
        <v>39</v>
      </c>
      <c r="Y27" s="76"/>
      <c r="AG27" s="63"/>
      <c r="AH27" s="63"/>
      <c r="AI27" s="63"/>
      <c r="AJ27" s="63"/>
      <c r="AK27" s="811">
        <f>+AG18+O27</f>
        <v>707.3</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707.3</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707.3</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707.3</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707.3</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 ref="F31:G31"/>
    <mergeCell ref="F29:G29"/>
    <mergeCell ref="AF32:AI34"/>
    <mergeCell ref="Z28:AD28"/>
    <mergeCell ref="AK31:AP31"/>
    <mergeCell ref="AJ32:AN34"/>
    <mergeCell ref="F25:G25"/>
    <mergeCell ref="Q33:T33"/>
    <mergeCell ref="Z32:AE34"/>
    <mergeCell ref="AK30:AN30"/>
    <mergeCell ref="O27:R27"/>
    <mergeCell ref="F26:G26"/>
    <mergeCell ref="R29:U29"/>
    <mergeCell ref="P26:S26"/>
    <mergeCell ref="O24:R24"/>
    <mergeCell ref="O22:U22"/>
    <mergeCell ref="AN20:AO20"/>
    <mergeCell ref="Z29:AD29"/>
    <mergeCell ref="X29:Y29"/>
    <mergeCell ref="AN17:AO17"/>
    <mergeCell ref="AL29:AO29"/>
    <mergeCell ref="X18:Z18"/>
    <mergeCell ref="X30:Y30"/>
    <mergeCell ref="AK27:AN27"/>
    <mergeCell ref="AL26:AO26"/>
    <mergeCell ref="Y17:AA17"/>
    <mergeCell ref="X28:Y28"/>
    <mergeCell ref="Z30:AD30"/>
    <mergeCell ref="Y20:AA20"/>
    <mergeCell ref="O15:R15"/>
    <mergeCell ref="AH17:AK17"/>
    <mergeCell ref="AD17:AD21"/>
    <mergeCell ref="AG18:AJ18"/>
    <mergeCell ref="X21:Z21"/>
    <mergeCell ref="AG15:AL15"/>
    <mergeCell ref="O21:R21"/>
    <mergeCell ref="P20:S20"/>
    <mergeCell ref="AR16:AS16"/>
    <mergeCell ref="AR17:AS17"/>
    <mergeCell ref="AR27:AT27"/>
    <mergeCell ref="AR18:AS18"/>
    <mergeCell ref="AR31:AT31"/>
    <mergeCell ref="AS29:AU30"/>
    <mergeCell ref="AR29:AR30"/>
    <mergeCell ref="AS26:AU26"/>
    <mergeCell ref="AR24:AT24"/>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R32:U32"/>
    <mergeCell ref="Q30:T30"/>
    <mergeCell ref="F30:G30"/>
    <mergeCell ref="F32:G32"/>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F15:G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 ref="F31:G31"/>
    <mergeCell ref="F29:G29"/>
    <mergeCell ref="AF32:AI34"/>
    <mergeCell ref="Z28:AD28"/>
    <mergeCell ref="AK31:AP31"/>
    <mergeCell ref="AJ32:AN34"/>
    <mergeCell ref="F25:G25"/>
    <mergeCell ref="Q33:T33"/>
    <mergeCell ref="Z32:AE34"/>
    <mergeCell ref="AK30:AN30"/>
    <mergeCell ref="O27:R27"/>
    <mergeCell ref="F26:G26"/>
    <mergeCell ref="R29:U29"/>
    <mergeCell ref="P26:S26"/>
    <mergeCell ref="O24:R24"/>
    <mergeCell ref="O22:U22"/>
    <mergeCell ref="AN20:AO20"/>
    <mergeCell ref="Z29:AD29"/>
    <mergeCell ref="X29:Y29"/>
    <mergeCell ref="AN17:AO17"/>
    <mergeCell ref="AL29:AO29"/>
    <mergeCell ref="X18:Z18"/>
    <mergeCell ref="X30:Y30"/>
    <mergeCell ref="AK27:AN27"/>
    <mergeCell ref="AL26:AO26"/>
    <mergeCell ref="Y17:AA17"/>
    <mergeCell ref="X28:Y28"/>
    <mergeCell ref="Z30:AD30"/>
    <mergeCell ref="Y20:AA20"/>
    <mergeCell ref="O15:R15"/>
    <mergeCell ref="AH17:AK17"/>
    <mergeCell ref="AD17:AD21"/>
    <mergeCell ref="AG18:AJ18"/>
    <mergeCell ref="X21:Z21"/>
    <mergeCell ref="AG15:AL15"/>
    <mergeCell ref="O21:R21"/>
    <mergeCell ref="P20:S20"/>
    <mergeCell ref="AR16:AS16"/>
    <mergeCell ref="AR17:AS17"/>
    <mergeCell ref="AR27:AT27"/>
    <mergeCell ref="AR18:AS18"/>
    <mergeCell ref="AR31:AT31"/>
    <mergeCell ref="AS29:AU30"/>
    <mergeCell ref="AR29:AR30"/>
    <mergeCell ref="AS26:AU26"/>
    <mergeCell ref="AR24:AT24"/>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R32:U32"/>
    <mergeCell ref="Q30:T30"/>
    <mergeCell ref="F30:G30"/>
    <mergeCell ref="F32:G32"/>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F15:G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神奈川県立こども医療センター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神奈川県立こども医療センター</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IF(OR(〇ｱ.特管廃油!F24&gt;0,〇ｱ.特管廃油!F24&lt;0),〇ｱ.特管廃油!F24,IF(G$19&gt;0,"0",0))</f>
        <v>0.68</v>
      </c>
      <c r="H9" s="503">
        <f>IF(OR(ｲ.特管廃酸!F24&gt;0,ｲ.特管廃酸!F24&lt;0),ｲ.特管廃酸!F24,IF(H$19&gt;0,"0",0))</f>
        <v>0</v>
      </c>
      <c r="I9" s="503">
        <f>IF(OR(ｳ.特管廃ｱﾙｶﾘ!F24&gt;0,ｳ.特管廃ｱﾙｶﾘ!F24&lt;0),ｳ.特管廃ｱﾙｶﾘ!F24,IF(I$19&gt;0,"0",0))</f>
        <v>0</v>
      </c>
      <c r="J9" s="503">
        <f>IF(OR(〇ｴ.感染性廃棄物!$F24&gt;0,〇ｴ.感染性廃棄物!$F24&lt;0),〇ｴ.感染性廃棄物!F24,IF(J$19&gt;0,"0",0))</f>
        <v>707.3</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707.9799999999999</v>
      </c>
    </row>
    <row r="10" spans="2:24" ht="24" customHeight="1">
      <c r="B10" s="173" t="s">
        <v>365</v>
      </c>
      <c r="C10" s="912" t="s">
        <v>213</v>
      </c>
      <c r="D10" s="912"/>
      <c r="E10" s="912"/>
      <c r="F10" s="913"/>
      <c r="G10" s="505" t="str">
        <f>IF(OR(〇ｱ.特管廃油!F25&gt;0,〇ｱ.特管廃油!F25&lt;0),〇ｱ.特管廃油!F25,IF(G$19&gt;0,"0",0))</f>
        <v>0</v>
      </c>
      <c r="H10" s="505">
        <f>IF(OR(ｲ.特管廃酸!F25&gt;0,ｲ.特管廃酸!F25&lt;0),ｲ.特管廃酸!F25,IF(H$19&gt;0,"0",0))</f>
        <v>0</v>
      </c>
      <c r="I10" s="505">
        <f>IF(OR(ｳ.特管廃ｱﾙｶﾘ!F25&gt;0,ｳ.特管廃ｱﾙｶﾘ!F25&lt;0),ｳ.特管廃ｱﾙｶﾘ!F25,IF(I$19&gt;0,"0",0))</f>
        <v>0</v>
      </c>
      <c r="J10" s="505" t="str">
        <f>IF(OR(〇ｴ.感染性廃棄物!$F25&gt;0,〇ｴ.感染性廃棄物!$F25&lt;0),〇ｴ.感染性廃棄物!F25,IF(J$19&gt;0,"0",0))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t="str">
        <f>IF(OR(〇ｱ.特管廃油!F26&gt;0,〇ｱ.特管廃油!F26&lt;0),〇ｱ.特管廃油!F26,IF(G$19&gt;0,"0",0))</f>
        <v>0</v>
      </c>
      <c r="H11" s="507">
        <f>IF(OR(ｲ.特管廃酸!F26&gt;0,ｲ.特管廃酸!F26&lt;0),ｲ.特管廃酸!F26,IF(H$19&gt;0,"0",0))</f>
        <v>0</v>
      </c>
      <c r="I11" s="507">
        <f>IF(OR(ｳ.特管廃ｱﾙｶﾘ!F26&gt;0,ｳ.特管廃ｱﾙｶﾘ!F26&lt;0),ｳ.特管廃ｱﾙｶﾘ!F26,IF(I$19&gt;0,"0",0))</f>
        <v>0</v>
      </c>
      <c r="J11" s="507" t="str">
        <f>IF(OR(〇ｴ.感染性廃棄物!$F26&gt;0,〇ｴ.感染性廃棄物!$F26&lt;0),〇ｴ.感染性廃棄物!F26,IF(J$19&gt;0,"0",0))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t="str">
        <f>IF(OR(〇ｱ.特管廃油!F27&gt;0,〇ｱ.特管廃油!F27&lt;0),〇ｱ.特管廃油!F27,IF(G$19&gt;0,"0",0))</f>
        <v>0</v>
      </c>
      <c r="H12" s="507">
        <f>IF(OR(ｲ.特管廃酸!F27&gt;0,ｲ.特管廃酸!F27&lt;0),ｲ.特管廃酸!F27,IF(H$19&gt;0,"0",0))</f>
        <v>0</v>
      </c>
      <c r="I12" s="507">
        <f>IF(OR(ｳ.特管廃ｱﾙｶﾘ!F27&gt;0,ｳ.特管廃ｱﾙｶﾘ!F27&lt;0),ｳ.特管廃ｱﾙｶﾘ!F27,IF(I$19&gt;0,"0",0))</f>
        <v>0</v>
      </c>
      <c r="J12" s="507" t="str">
        <f>IF(OR(〇ｴ.感染性廃棄物!$F27&gt;0,〇ｴ.感染性廃棄物!$F27&lt;0),〇ｴ.感染性廃棄物!F27,IF(J$19&gt;0,"0",0))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t="str">
        <f>IF(OR(〇ｱ.特管廃油!F28&gt;0,〇ｱ.特管廃油!F28&lt;0),〇ｱ.特管廃油!F28,IF(G$19&gt;0,"0",0))</f>
        <v>0</v>
      </c>
      <c r="H13" s="507">
        <f>IF(OR(ｲ.特管廃酸!F28&gt;0,ｲ.特管廃酸!F28&lt;0),ｲ.特管廃酸!F28,IF(H$19&gt;0,"0",0))</f>
        <v>0</v>
      </c>
      <c r="I13" s="507">
        <f>IF(OR(ｳ.特管廃ｱﾙｶﾘ!F28&gt;0,ｳ.特管廃ｱﾙｶﾘ!F28&lt;0),ｳ.特管廃ｱﾙｶﾘ!F28,IF(I$19&gt;0,"0",0))</f>
        <v>0</v>
      </c>
      <c r="J13" s="507" t="str">
        <f>IF(OR(〇ｴ.感染性廃棄物!$F28&gt;0,〇ｴ.感染性廃棄物!$F28&lt;0),〇ｴ.感染性廃棄物!F28,IF(J$19&gt;0,"0",0))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IF(OR(〇ｱ.特管廃油!F29&gt;0,〇ｱ.特管廃油!F29&lt;0),〇ｱ.特管廃油!F29,IF(G$19&gt;0,"0",0))</f>
        <v>0.68</v>
      </c>
      <c r="H14" s="507">
        <f>IF(OR(ｲ.特管廃酸!F29&gt;0,ｲ.特管廃酸!F29&lt;0),ｲ.特管廃酸!F29,IF(H$19&gt;0,"0",0))</f>
        <v>0</v>
      </c>
      <c r="I14" s="507">
        <f>IF(OR(ｳ.特管廃ｱﾙｶﾘ!F29&gt;0,ｳ.特管廃ｱﾙｶﾘ!F29&lt;0),ｳ.特管廃ｱﾙｶﾘ!F29,IF(I$19&gt;0,"0",0))</f>
        <v>0</v>
      </c>
      <c r="J14" s="507">
        <f>IF(OR(〇ｴ.感染性廃棄物!$F29&gt;0,〇ｴ.感染性廃棄物!$F29&lt;0),〇ｴ.感染性廃棄物!F29,IF(J$19&gt;0,"0",0))</f>
        <v>707.3</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707.9799999999999</v>
      </c>
    </row>
    <row r="15" spans="2:24" ht="24" customHeight="1">
      <c r="B15" s="173" t="s">
        <v>168</v>
      </c>
      <c r="C15" s="918" t="s">
        <v>218</v>
      </c>
      <c r="D15" s="918"/>
      <c r="E15" s="918"/>
      <c r="F15" s="919"/>
      <c r="G15" s="507" t="str">
        <f>IF(OR(〇ｱ.特管廃油!F30&gt;0,〇ｱ.特管廃油!F30&lt;0),〇ｱ.特管廃油!F30,IF(G$19&gt;0,"0",0))</f>
        <v>0</v>
      </c>
      <c r="H15" s="507">
        <f>IF(OR(ｲ.特管廃酸!F30&gt;0,ｲ.特管廃酸!F30&lt;0),ｲ.特管廃酸!F30,IF(H$19&gt;0,"0",0))</f>
        <v>0</v>
      </c>
      <c r="I15" s="507">
        <f>IF(OR(ｳ.特管廃ｱﾙｶﾘ!F30&gt;0,ｳ.特管廃ｱﾙｶﾘ!F30&lt;0),ｳ.特管廃ｱﾙｶﾘ!F30,IF(I$19&gt;0,"0",0))</f>
        <v>0</v>
      </c>
      <c r="J15" s="507" t="str">
        <f>IF(OR(〇ｴ.感染性廃棄物!$F30&gt;0,〇ｴ.感染性廃棄物!$F30&lt;0),〇ｴ.感染性廃棄物!F30,IF(J$19&gt;0,"0",0))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8" t="s">
        <v>219</v>
      </c>
      <c r="D16" s="918"/>
      <c r="E16" s="918"/>
      <c r="F16" s="919"/>
      <c r="G16" s="507">
        <f>IF(OR(〇ｱ.特管廃油!F31&gt;0,〇ｱ.特管廃油!F31&lt;0),〇ｱ.特管廃油!F31,IF(G$19&gt;0,"0",0))</f>
        <v>0.68</v>
      </c>
      <c r="H16" s="507">
        <f>IF(OR(ｲ.特管廃酸!F31&gt;0,ｲ.特管廃酸!F31&lt;0),ｲ.特管廃酸!F31,IF(H$19&gt;0,"0",0))</f>
        <v>0</v>
      </c>
      <c r="I16" s="507">
        <f>IF(OR(ｳ.特管廃ｱﾙｶﾘ!F31&gt;0,ｳ.特管廃ｱﾙｶﾘ!F31&lt;0),ｳ.特管廃ｱﾙｶﾘ!F31,IF(I$19&gt;0,"0",0))</f>
        <v>0</v>
      </c>
      <c r="J16" s="507">
        <f>IF(OR(〇ｴ.感染性廃棄物!$F31&gt;0,〇ｴ.感染性廃棄物!$F31&lt;0),〇ｴ.感染性廃棄物!F31,IF(J$19&gt;0,"0",0))</f>
        <v>707.3</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707.9799999999999</v>
      </c>
    </row>
    <row r="17" spans="2:24" ht="24" customHeight="1">
      <c r="B17" s="173"/>
      <c r="C17" s="918" t="s">
        <v>374</v>
      </c>
      <c r="D17" s="918"/>
      <c r="E17" s="918"/>
      <c r="F17" s="919"/>
      <c r="G17" s="507" t="str">
        <f>IF(OR(〇ｱ.特管廃油!F32&gt;0,〇ｱ.特管廃油!F32&lt;0),〇ｱ.特管廃油!F32,IF(G$19&gt;0,"0",0))</f>
        <v>0</v>
      </c>
      <c r="H17" s="507">
        <f>IF(OR(ｲ.特管廃酸!F32&gt;0,ｲ.特管廃酸!F32&lt;0),ｲ.特管廃酸!F32,IF(H$19&gt;0,"0",0))</f>
        <v>0</v>
      </c>
      <c r="I17" s="507">
        <f>IF(OR(ｳ.特管廃ｱﾙｶﾘ!F32&gt;0,ｳ.特管廃ｱﾙｶﾘ!F32&lt;0),ｳ.特管廃ｱﾙｶﾘ!F32,IF(I$19&gt;0,"0",0))</f>
        <v>0</v>
      </c>
      <c r="J17" s="507" t="str">
        <f>IF(OR(〇ｴ.感染性廃棄物!$F32&gt;0,〇ｴ.感染性廃棄物!$F32&lt;0),〇ｴ.感染性廃棄物!F32,IF(J$19&gt;0,"0",0))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t="str">
        <f>IF(OR(〇ｱ.特管廃油!F33&gt;0,〇ｱ.特管廃油!F33&lt;0),〇ｱ.特管廃油!F33,IF(G$19&gt;0,"0",0))</f>
        <v>0</v>
      </c>
      <c r="H18" s="509">
        <f>IF(OR(ｲ.特管廃酸!F33&gt;0,ｲ.特管廃酸!F33&lt;0),ｲ.特管廃酸!F33,IF(H$19&gt;0,"0",0))</f>
        <v>0</v>
      </c>
      <c r="I18" s="509">
        <f>IF(OR(ｳ.特管廃ｱﾙｶﾘ!F33&gt;0,ｳ.特管廃ｱﾙｶﾘ!F33&lt;0),ｳ.特管廃ｱﾙｶﾘ!F33,IF(I$19&gt;0,"0",0))</f>
        <v>0</v>
      </c>
      <c r="J18" s="509" t="str">
        <f>IF(OR(〇ｴ.感染性廃棄物!$F33&gt;0,〇ｴ.感染性廃棄物!$F33&lt;0),〇ｴ.感染性廃棄物!F33,IF(J$19&gt;0,"0",0))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0.68</v>
      </c>
      <c r="H19" s="502">
        <f t="shared" si="1"/>
        <v>0</v>
      </c>
      <c r="I19" s="502">
        <f t="shared" si="1"/>
        <v>0</v>
      </c>
      <c r="J19" s="502">
        <f t="shared" si="1"/>
        <v>707.3</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707.9799999999999</v>
      </c>
    </row>
    <row r="20" spans="2:24" ht="24" customHeight="1" thickBot="1">
      <c r="B20" s="171"/>
      <c r="C20" s="245" t="s">
        <v>171</v>
      </c>
      <c r="D20" s="948" t="s">
        <v>172</v>
      </c>
      <c r="E20" s="948"/>
      <c r="F20" s="949"/>
      <c r="G20" s="512">
        <f>+〇ｱ.特管廃油!$F$15</f>
        <v>0</v>
      </c>
      <c r="H20" s="512">
        <f>+ｲ.特管廃酸!$F$15</f>
        <v>0</v>
      </c>
      <c r="I20" s="512">
        <f>+ｳ.特管廃ｱﾙｶﾘ!$F$15</f>
        <v>0</v>
      </c>
      <c r="J20" s="512">
        <f>+〇ｴ.感染性廃棄物!$F$15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+〇ｱ.特管廃油!$O$12</f>
        <v>0</v>
      </c>
      <c r="H21" s="514">
        <f>+ｲ.特管廃酸!$O$12</f>
        <v>0</v>
      </c>
      <c r="I21" s="514">
        <f>+ｳ.特管廃ｱﾙｶﾘ!$O$12</f>
        <v>0</v>
      </c>
      <c r="J21" s="514">
        <f>+〇ｴ.感染性廃棄物!$O$12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+〇ｱ.特管廃油!$O$15</f>
        <v>0</v>
      </c>
      <c r="H22" s="516">
        <f>+ｲ.特管廃酸!$O$15</f>
        <v>0</v>
      </c>
      <c r="I22" s="516">
        <f>+ｳ.特管廃ｱﾙｶﾘ!$O$15</f>
        <v>0</v>
      </c>
      <c r="J22" s="516">
        <f>+〇ｴ.感染性廃棄物!$O$15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+〇ｱ.特管廃油!$O$18</f>
        <v>0</v>
      </c>
      <c r="H23" s="518">
        <f>+ｲ.特管廃酸!$O$18</f>
        <v>0</v>
      </c>
      <c r="I23" s="518">
        <f>+ｳ.特管廃ｱﾙｶﾘ!$O$18</f>
        <v>0</v>
      </c>
      <c r="J23" s="518">
        <f>+〇ｴ.感染性廃棄物!$O$18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+〇ｱ.特管廃油!$O$21</f>
        <v>0</v>
      </c>
      <c r="H24" s="520">
        <f>+ｲ.特管廃酸!$O$21</f>
        <v>0</v>
      </c>
      <c r="I24" s="520">
        <f>+ｳ.特管廃ｱﾙｶﾘ!$O$21</f>
        <v>0</v>
      </c>
      <c r="J24" s="520">
        <f>+〇ｴ.感染性廃棄物!$O$21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+〇ｱ.特管廃油!$O$24</f>
        <v>0</v>
      </c>
      <c r="H25" s="522">
        <f>+ｲ.特管廃酸!$O$24</f>
        <v>0</v>
      </c>
      <c r="I25" s="522">
        <f>+ｳ.特管廃ｱﾙｶﾘ!$O$24</f>
        <v>0</v>
      </c>
      <c r="J25" s="522">
        <f>+〇ｴ.感染性廃棄物!$O$24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+〇ｱ.特管廃油!$AG$9</f>
        <v>0</v>
      </c>
      <c r="H28" s="516">
        <f>+ｲ.特管廃酸!$AG$9</f>
        <v>0</v>
      </c>
      <c r="I28" s="516">
        <f>+ｳ.特管廃ｱﾙｶﾘ!$AG$9</f>
        <v>0</v>
      </c>
      <c r="J28" s="516">
        <f>+〇ｴ.感染性廃棄物!$AG$9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+〇ｱ.特管廃油!$AG$12</f>
        <v>0</v>
      </c>
      <c r="H29" s="516">
        <f>+ｲ.特管廃酸!$AG$12</f>
        <v>0</v>
      </c>
      <c r="I29" s="516">
        <f>+ｳ.特管廃ｱﾙｶﾘ!$AG$12</f>
        <v>0</v>
      </c>
      <c r="J29" s="516">
        <f>+〇ｴ.感染性廃棄物!$AG$12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+〇ｱ.特管廃油!$AG$15</f>
        <v>0</v>
      </c>
      <c r="H30" s="526">
        <f>+ｲ.特管廃酸!$AG$15</f>
        <v>0</v>
      </c>
      <c r="I30" s="526">
        <f>+ｳ.特管廃ｱﾙｶﾘ!$AG$15</f>
        <v>0</v>
      </c>
      <c r="J30" s="526">
        <f>+〇ｴ.感染性廃棄物!$AG$15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+〇ｱ.特管廃油!$AT$16</f>
        <v>0</v>
      </c>
      <c r="H33" s="530">
        <f>+ｲ.特管廃酸!$AT$16</f>
        <v>0</v>
      </c>
      <c r="I33" s="530">
        <f>+ｳ.特管廃ｱﾙｶﾘ!$AT$16</f>
        <v>0</v>
      </c>
      <c r="J33" s="530">
        <f>+〇ｴ.感染性廃棄物!$AT$16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+〇ｱ.特管廃油!$AT$17</f>
        <v>0</v>
      </c>
      <c r="H34" s="530">
        <f>+ｲ.特管廃酸!$AT$17</f>
        <v>0</v>
      </c>
      <c r="I34" s="530">
        <f>+ｳ.特管廃ｱﾙｶﾘ!$AT$17</f>
        <v>0</v>
      </c>
      <c r="J34" s="530">
        <f>+〇ｴ.感染性廃棄物!$AT$17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+〇ｱ.特管廃油!$AT$18</f>
        <v>0</v>
      </c>
      <c r="H35" s="530">
        <f>+ｲ.特管廃酸!$AT$18</f>
        <v>0</v>
      </c>
      <c r="I35" s="530">
        <f>+ｳ.特管廃ｱﾙｶﾘ!$AT$18</f>
        <v>0</v>
      </c>
      <c r="J35" s="530">
        <f>+〇ｴ.感染性廃棄物!$AT$18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+〇ｱ.特管廃油!$AN$21</f>
        <v>0</v>
      </c>
      <c r="H36" s="532">
        <f>+ｲ.特管廃酸!$AN$21</f>
        <v>0</v>
      </c>
      <c r="I36" s="532">
        <f>+ｳ.特管廃ｱﾙｶﾘ!$AN$21</f>
        <v>0</v>
      </c>
      <c r="J36" s="532">
        <f>+〇ｴ.感染性廃棄物!$AN$21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0.68</v>
      </c>
      <c r="H37" s="534">
        <f t="shared" si="7"/>
        <v>0</v>
      </c>
      <c r="I37" s="534">
        <f t="shared" si="7"/>
        <v>0</v>
      </c>
      <c r="J37" s="534">
        <f t="shared" si="7"/>
        <v>707.3</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707.9799999999999</v>
      </c>
    </row>
    <row r="38" spans="2:24" ht="24" customHeight="1">
      <c r="B38" s="171"/>
      <c r="C38" s="940"/>
      <c r="D38" s="234"/>
      <c r="E38" s="232" t="s">
        <v>231</v>
      </c>
      <c r="F38" s="560"/>
      <c r="G38" s="528">
        <f t="shared" ref="G38:V38" si="8">SUM(G39:G41)</f>
        <v>0.68</v>
      </c>
      <c r="H38" s="528">
        <f t="shared" si="8"/>
        <v>0</v>
      </c>
      <c r="I38" s="528">
        <f t="shared" si="8"/>
        <v>0</v>
      </c>
      <c r="J38" s="528">
        <f t="shared" si="8"/>
        <v>707.3</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707.9799999999999</v>
      </c>
    </row>
    <row r="39" spans="2:24" ht="24" customHeight="1">
      <c r="B39" s="171"/>
      <c r="C39" s="940"/>
      <c r="D39" s="235"/>
      <c r="E39" s="230"/>
      <c r="F39" s="228" t="s">
        <v>173</v>
      </c>
      <c r="G39" s="530">
        <f>+〇ｱ.特管廃油!$Z$28</f>
        <v>0.68</v>
      </c>
      <c r="H39" s="530">
        <f>+ｲ.特管廃酸!$Z$28</f>
        <v>0</v>
      </c>
      <c r="I39" s="530">
        <f>+ｳ.特管廃ｱﾙｶﾘ!$Z$28</f>
        <v>0</v>
      </c>
      <c r="J39" s="530">
        <f>+〇ｴ.感染性廃棄物!$Z$28</f>
        <v>707.3</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707.9799999999999</v>
      </c>
    </row>
    <row r="40" spans="2:24" ht="24" customHeight="1">
      <c r="B40" s="171"/>
      <c r="C40" s="940"/>
      <c r="D40" s="235"/>
      <c r="E40" s="230"/>
      <c r="F40" s="228" t="s">
        <v>230</v>
      </c>
      <c r="G40" s="530">
        <f>+〇ｱ.特管廃油!$Z$29</f>
        <v>0</v>
      </c>
      <c r="H40" s="530">
        <f>+ｲ.特管廃酸!$Z$29</f>
        <v>0</v>
      </c>
      <c r="I40" s="530">
        <f>+ｳ.特管廃ｱﾙｶﾘ!$Z$29</f>
        <v>0</v>
      </c>
      <c r="J40" s="530">
        <f>+〇ｴ.感染性廃棄物!$Z$29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40"/>
      <c r="D41" s="235"/>
      <c r="E41" s="231"/>
      <c r="F41" s="229" t="s">
        <v>229</v>
      </c>
      <c r="G41" s="530">
        <f>+〇ｱ.特管廃油!$Z$30</f>
        <v>0</v>
      </c>
      <c r="H41" s="530">
        <f>+ｲ.特管廃酸!$Z$30</f>
        <v>0</v>
      </c>
      <c r="I41" s="530">
        <f>+ｳ.特管廃ｱﾙｶﾘ!$Z$30</f>
        <v>0</v>
      </c>
      <c r="J41" s="530">
        <f>+〇ｴ.感染性廃棄物!$Z$30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+〇ｱ.特管廃油!$Q$33</f>
        <v>0</v>
      </c>
      <c r="H42" s="532">
        <f>+ｲ.特管廃酸!$Q$33</f>
        <v>0</v>
      </c>
      <c r="I42" s="532">
        <f>+ｳ.特管廃ｱﾙｶﾘ!$Q$33</f>
        <v>0</v>
      </c>
      <c r="J42" s="532">
        <f>+〇ｴ.感染性廃棄物!$Q$33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+〇ｱ.特管廃油!$AK$27</f>
        <v>0.68</v>
      </c>
      <c r="H43" s="536">
        <f>+ｲ.特管廃酸!$AK$27</f>
        <v>0</v>
      </c>
      <c r="I43" s="536">
        <f>+ｳ.特管廃ｱﾙｶﾘ!$AK$27</f>
        <v>0</v>
      </c>
      <c r="J43" s="536">
        <f>+〇ｴ.感染性廃棄物!$AK$27</f>
        <v>707.3</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707.9799999999999</v>
      </c>
    </row>
    <row r="44" spans="2:24" ht="24" customHeight="1">
      <c r="B44" s="171"/>
      <c r="C44" s="178"/>
      <c r="D44" s="176" t="s">
        <v>147</v>
      </c>
      <c r="E44" s="933" t="s">
        <v>176</v>
      </c>
      <c r="F44" s="934"/>
      <c r="G44" s="538">
        <f>+〇ｱ.特管廃油!$AK$30</f>
        <v>0</v>
      </c>
      <c r="H44" s="538">
        <f>+ｲ.特管廃酸!$AK$30</f>
        <v>0</v>
      </c>
      <c r="I44" s="538">
        <f>+ｳ.特管廃ｱﾙｶﾘ!$AK$30</f>
        <v>0</v>
      </c>
      <c r="J44" s="538">
        <f>+〇ｴ.感染性廃棄物!$AK$30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+〇ｱ.特管廃油!$AR$24</f>
        <v>0.68</v>
      </c>
      <c r="H45" s="540">
        <f>+ｲ.特管廃酸!$AR$24</f>
        <v>0</v>
      </c>
      <c r="I45" s="540">
        <f>+ｳ.特管廃ｱﾙｶﾘ!$AR$24</f>
        <v>0</v>
      </c>
      <c r="J45" s="540">
        <f>+〇ｴ.感染性廃棄物!$AR$24</f>
        <v>707.3</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707.9799999999999</v>
      </c>
    </row>
    <row r="46" spans="2:24" ht="24" customHeight="1">
      <c r="B46" s="171"/>
      <c r="C46" s="178"/>
      <c r="D46" s="565" t="s">
        <v>151</v>
      </c>
      <c r="E46" s="923" t="s">
        <v>401</v>
      </c>
      <c r="F46" s="924"/>
      <c r="G46" s="530">
        <f>+〇ｱ.特管廃油!$AR$27</f>
        <v>0</v>
      </c>
      <c r="H46" s="530">
        <f>+ｲ.特管廃酸!$AR$27</f>
        <v>0</v>
      </c>
      <c r="I46" s="530">
        <f>+ｳ.特管廃ｱﾙｶﾘ!$AR$27</f>
        <v>0</v>
      </c>
      <c r="J46" s="530">
        <f>+〇ｴ.感染性廃棄物!$AR$27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+〇ｱ.特管廃油!$AR$31</f>
        <v>0</v>
      </c>
      <c r="H47" s="542">
        <f>+ｲ.特管廃酸!$AR$31</f>
        <v>0</v>
      </c>
      <c r="I47" s="542">
        <f>+ｳ.特管廃ｱﾙｶﾘ!$AR$31</f>
        <v>0</v>
      </c>
      <c r="J47" s="542">
        <f>+〇ｴ.感染性廃棄物!$AR$31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IF(〇ｱ.特管廃油!$O$16="エラー！：⑥残さ物量があるのに、④自ら中間処理した量がゼロになっています",1,0)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IF(〇ｴ.感染性廃棄物!$O$16="エラー！：⑥残さ物量があるのに、④自ら中間処理した量がゼロになっています",1,0)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IF(〇ｱ.特管廃油!$O$22="エラー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IF(〇ｴ.感染性廃棄物!$O$22="エラー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IF(〇ｱ.特管廃油!$AK$31="エラー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IF(〇ｴ.感染性廃棄物!$AK$31="エラー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IF(〇ｱ.特管廃油!$AR$28="エラー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IF(〇ｴ.感染性廃棄物!$AR$28="エラー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IF(〇ｱ.特管廃油!$AR$32="エラー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IF(〇ｴ.感染性廃棄物!$AR$32="エラー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1.36</v>
      </c>
      <c r="H55" s="544">
        <f t="shared" ref="H55:W55" si="9">IF(H9="0",+H19+H20,+H9+H19+H20)</f>
        <v>0</v>
      </c>
      <c r="I55" s="544">
        <f t="shared" si="9"/>
        <v>0</v>
      </c>
      <c r="J55" s="544">
        <f t="shared" si="9"/>
        <v>1414.6</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6年  　7月  17日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横浜市中区本町2-22</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地方独立行政法人神奈川県立病院機構
理事長　阿南　英明</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045-651-1229</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神奈川県立こども医療センター</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2214</v>
      </c>
      <c r="Q25" s="999"/>
      <c r="R25" s="999"/>
      <c r="S25" s="999"/>
      <c r="T25" s="999"/>
      <c r="U25" s="1000"/>
    </row>
    <row r="26" spans="1:23" ht="26.25" customHeight="1">
      <c r="C26" s="989" t="s">
        <v>11</v>
      </c>
      <c r="D26" s="990"/>
      <c r="E26" s="991"/>
      <c r="F26" s="1041" t="str">
        <f>+表紙!F50</f>
        <v>横浜市南区六ツ川2-138-4</v>
      </c>
      <c r="G26" s="1042"/>
      <c r="H26" s="1042"/>
      <c r="I26" s="1042"/>
      <c r="J26" s="1042"/>
      <c r="K26" s="1042"/>
      <c r="L26" s="1042"/>
      <c r="M26" s="1042"/>
      <c r="N26" s="130" t="s">
        <v>131</v>
      </c>
      <c r="O26" s="409"/>
      <c r="P26" s="409"/>
      <c r="Q26" s="1001" t="str">
        <f>IF(+表紙!Q50="","",+表紙!Q50)</f>
        <v>045-711-2351</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Ｐ－医療、福祉</v>
      </c>
      <c r="G30" s="1006"/>
      <c r="H30" s="1006"/>
      <c r="I30" s="1006"/>
      <c r="J30" s="1006"/>
      <c r="K30" s="1006"/>
      <c r="L30" s="276" t="s">
        <v>48</v>
      </c>
      <c r="M30" s="276"/>
      <c r="N30" s="1007" t="str">
        <f>IF(COUNTA(表紙!N54)=1,+表紙!N54,"")</f>
        <v>小児専門病院</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f>IF(+表紙!N57="","",+表紙!N57)</f>
        <v>430</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f>IF(+表紙!F61="","",+表紙!F61)</f>
        <v>862</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別紙1のとおり</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2</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707.9799999999999</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特になし</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2</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707.9799999999999</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特になし</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産業廃棄物及び特別管理産業廃棄物の分離を徹底</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引き続き分別徹底に努める</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特になし</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特になし</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特になし</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特になし</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特になし</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特になし</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707.9799999999999</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t="str">
        <f>+表紙!K209</f>
        <v>0</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f>+表紙!K210</f>
        <v>707.9799999999999</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特になし</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707.9799999999999</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707.9799999999999</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特になし</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707.9799999999999</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特になし</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〇ｱ.特管廃油</vt:lpstr>
      <vt:lpstr>ｲ.特管廃酸</vt:lpstr>
      <vt:lpstr>ｳ.特管廃ｱﾙｶﾘ</vt:lpstr>
      <vt:lpstr>〇ｴ.感染性廃棄物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〇ｱ.特管廃油!Print_Area</vt:lpstr>
      <vt:lpstr>〇ｴ.感染性廃棄物!Print_Area</vt:lpstr>
      <vt:lpstr>ｲ.特管廃酸!Print_Area</vt:lpstr>
      <vt:lpstr>ｳ.特管廃ｱﾙｶﾘ!Print_Area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2024-07-17T08:39:01Z</dcterms:created>
  <dcterms:modified xsi:type="dcterms:W3CDTF">2024-09-09T09:57:19Z</dcterms:modified>
</cp:coreProperties>
</file>