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保育・教育運営課\運営課共有（h30～）\300_施設・事業運営\020_給付費・向上支援費\002_向上支援費\050_その他\01_ICT化\2025(R7)\060_執行伺\"/>
    </mc:Choice>
  </mc:AlternateContent>
  <bookViews>
    <workbookView xWindow="-120" yWindow="-120" windowWidth="20730" windowHeight="11040" tabRatio="920" firstSheet="2" activeTab="2"/>
  </bookViews>
  <sheets>
    <sheet name="プルダウンリスト" sheetId="14" state="hidden" r:id="rId1"/>
    <sheet name="プルダウンリスト （１）" sheetId="13" state="hidden" r:id="rId2"/>
    <sheet name="入力シート" sheetId="1" r:id="rId3"/>
    <sheet name="実施計画書（第1号様式）" sheetId="3" r:id="rId4"/>
    <sheet name="第1号様式別紙" sheetId="7" r:id="rId5"/>
    <sheet name="実施計画変更（第3号様式）" sheetId="6" r:id="rId6"/>
    <sheet name="第3号様式別紙" sheetId="8" r:id="rId7"/>
    <sheet name="申請書兼実績報告書（第5号様式）" sheetId="4" r:id="rId8"/>
    <sheet name="5号様式別紙" sheetId="9" r:id="rId9"/>
    <sheet name="請求書（第8号様式）" sheetId="5" r:id="rId10"/>
    <sheet name="Sheet1" sheetId="2" state="hidden" r:id="rId11"/>
  </sheets>
  <definedNames>
    <definedName name="_xlnm.Print_Area" localSheetId="8">'5号様式別紙'!$A$1:$X$34</definedName>
    <definedName name="_xlnm.Print_Area" localSheetId="3">'実施計画書（第1号様式）'!$A$1:$X$75</definedName>
    <definedName name="_xlnm.Print_Area" localSheetId="5">'実施計画変更（第3号様式）'!$A$1:$X$74</definedName>
    <definedName name="_xlnm.Print_Area" localSheetId="7">'申請書兼実績報告書（第5号様式）'!$A$1:$Z$76</definedName>
    <definedName name="_xlnm.Print_Area" localSheetId="9">'請求書（第8号様式）'!$A$1:$X$63</definedName>
    <definedName name="_xlnm.Print_Area" localSheetId="4">第1号様式別紙!$A$1:$X$33</definedName>
    <definedName name="_xlnm.Print_Area" localSheetId="6">第3号様式別紙!$A$1:$X$33</definedName>
    <definedName name="_xlnm.Print_Area" localSheetId="2">入力シート!$A$1:$BA$34</definedName>
    <definedName name="ある" localSheetId="0">#REF!</definedName>
    <definedName name="ある" localSheetId="1">#REF!</definedName>
    <definedName name="ある">#REF!</definedName>
    <definedName name="契約の有無" localSheetId="0">#REF!</definedName>
    <definedName name="契約の有無" localSheetId="1">#REF!</definedName>
    <definedName name="契約の有無">#REF!</definedName>
    <definedName name="行なっていない" localSheetId="0">#REF!</definedName>
    <definedName name="行なっていない" localSheetId="1">#REF!</definedName>
    <definedName name="行なっていない">#REF!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33" i="1" l="1"/>
  <c r="BA33" i="1"/>
  <c r="J36" i="5"/>
  <c r="P60" i="5"/>
  <c r="F56" i="5"/>
  <c r="F53" i="5"/>
  <c r="F50" i="5"/>
  <c r="W43" i="5"/>
  <c r="V43" i="5"/>
  <c r="U43" i="5"/>
  <c r="T43" i="5"/>
  <c r="S43" i="5"/>
  <c r="R43" i="5"/>
  <c r="Q43" i="5"/>
  <c r="F43" i="5"/>
  <c r="W40" i="5"/>
  <c r="V40" i="5"/>
  <c r="U40" i="5"/>
  <c r="T40" i="5"/>
  <c r="M40" i="5"/>
  <c r="L40" i="5"/>
  <c r="K40" i="5"/>
  <c r="J40" i="5"/>
  <c r="I40" i="5"/>
  <c r="B40" i="5"/>
  <c r="G34" i="5"/>
  <c r="W37" i="5"/>
  <c r="V37" i="5"/>
  <c r="U37" i="5"/>
  <c r="T37" i="5"/>
  <c r="S37" i="5"/>
  <c r="R37" i="5"/>
  <c r="Q37" i="5"/>
  <c r="P37" i="5"/>
  <c r="O37" i="5"/>
  <c r="N37" i="5"/>
  <c r="M37" i="5"/>
  <c r="L37" i="5"/>
  <c r="K37" i="5"/>
  <c r="J37" i="5"/>
  <c r="I37" i="5"/>
  <c r="H37" i="5"/>
  <c r="G37" i="5"/>
  <c r="W36" i="5"/>
  <c r="V36" i="5"/>
  <c r="U36" i="5"/>
  <c r="T36" i="5"/>
  <c r="S36" i="5"/>
  <c r="R36" i="5"/>
  <c r="Q36" i="5"/>
  <c r="P36" i="5"/>
  <c r="O36" i="5"/>
  <c r="N36" i="5"/>
  <c r="M36" i="5"/>
  <c r="L36" i="5"/>
  <c r="K36" i="5"/>
  <c r="I36" i="5"/>
  <c r="H36" i="5"/>
  <c r="G36" i="5"/>
  <c r="W2" i="5" l="1"/>
  <c r="W2" i="3"/>
  <c r="U2" i="5"/>
  <c r="U2" i="3"/>
  <c r="S2" i="5"/>
  <c r="S2" i="3"/>
  <c r="R16" i="7" l="1"/>
  <c r="R17" i="7"/>
  <c r="R18" i="7"/>
  <c r="R19" i="7"/>
  <c r="R20" i="7"/>
  <c r="R21" i="7"/>
  <c r="R22" i="7"/>
  <c r="R23" i="7"/>
  <c r="R24" i="7"/>
  <c r="P16" i="7"/>
  <c r="P17" i="7"/>
  <c r="P18" i="7"/>
  <c r="P19" i="7"/>
  <c r="P20" i="7"/>
  <c r="P21" i="7"/>
  <c r="P22" i="7"/>
  <c r="P23" i="7"/>
  <c r="P24" i="7"/>
  <c r="K16" i="7"/>
  <c r="K17" i="7"/>
  <c r="K18" i="7"/>
  <c r="K19" i="7"/>
  <c r="K20" i="7"/>
  <c r="K21" i="7"/>
  <c r="K22" i="7"/>
  <c r="K23" i="7"/>
  <c r="K24" i="7"/>
  <c r="C16" i="7"/>
  <c r="C17" i="7"/>
  <c r="C18" i="7"/>
  <c r="C19" i="7"/>
  <c r="C20" i="7"/>
  <c r="C21" i="7"/>
  <c r="C22" i="7"/>
  <c r="C23" i="7"/>
  <c r="C24" i="7"/>
  <c r="R16" i="8"/>
  <c r="R17" i="8"/>
  <c r="R18" i="8"/>
  <c r="R19" i="8"/>
  <c r="R20" i="8"/>
  <c r="R21" i="8"/>
  <c r="R22" i="8"/>
  <c r="R23" i="8"/>
  <c r="R24" i="8"/>
  <c r="P16" i="8"/>
  <c r="P17" i="8"/>
  <c r="P18" i="8"/>
  <c r="P19" i="8"/>
  <c r="P20" i="8"/>
  <c r="P21" i="8"/>
  <c r="P22" i="8"/>
  <c r="P23" i="8"/>
  <c r="P24" i="8"/>
  <c r="K16" i="8"/>
  <c r="K17" i="8"/>
  <c r="K18" i="8"/>
  <c r="K19" i="8"/>
  <c r="K20" i="8"/>
  <c r="K21" i="8"/>
  <c r="K22" i="8"/>
  <c r="K23" i="8"/>
  <c r="K24" i="8"/>
  <c r="C16" i="8"/>
  <c r="C17" i="8"/>
  <c r="C18" i="8"/>
  <c r="C19" i="8"/>
  <c r="C20" i="8"/>
  <c r="C21" i="8"/>
  <c r="C22" i="8"/>
  <c r="C23" i="8"/>
  <c r="C24" i="8"/>
  <c r="S17" i="1"/>
  <c r="B11" i="14" l="1"/>
  <c r="B4" i="14"/>
  <c r="K18" i="1"/>
  <c r="L18" i="1"/>
  <c r="Q18" i="1" l="1"/>
  <c r="P18" i="1"/>
  <c r="O18" i="1"/>
  <c r="N18" i="1"/>
  <c r="M18" i="1"/>
  <c r="I33" i="1" l="1"/>
  <c r="R17" i="1" s="1"/>
  <c r="AM24" i="1"/>
  <c r="AM25" i="1"/>
  <c r="AM26" i="1"/>
  <c r="AM27" i="1"/>
  <c r="AM28" i="1"/>
  <c r="AM29" i="1"/>
  <c r="AM30" i="1"/>
  <c r="AM31" i="1"/>
  <c r="AM32" i="1"/>
  <c r="J23" i="1"/>
  <c r="G41" i="4" l="1"/>
  <c r="G40" i="4"/>
  <c r="G41" i="6"/>
  <c r="G40" i="6"/>
  <c r="G39" i="3"/>
  <c r="G38" i="3"/>
  <c r="J20" i="1" l="1"/>
  <c r="J21" i="1"/>
  <c r="J22" i="1"/>
  <c r="AM20" i="1"/>
  <c r="AM21" i="1"/>
  <c r="AM22" i="1"/>
  <c r="BA20" i="1"/>
  <c r="BA21" i="1"/>
  <c r="BA22" i="1"/>
  <c r="P14" i="1" l="1"/>
  <c r="BA24" i="1"/>
  <c r="BA25" i="1"/>
  <c r="BA26" i="1"/>
  <c r="BA27" i="1"/>
  <c r="BA28" i="1"/>
  <c r="BA29" i="1"/>
  <c r="BA30" i="1"/>
  <c r="BA31" i="1"/>
  <c r="BA32" i="1"/>
  <c r="BA23" i="1"/>
  <c r="AM23" i="1"/>
  <c r="AM33" i="1" s="1"/>
  <c r="L14" i="1"/>
  <c r="K14" i="1"/>
  <c r="J24" i="1"/>
  <c r="J25" i="1"/>
  <c r="J26" i="1"/>
  <c r="J27" i="1"/>
  <c r="J28" i="1"/>
  <c r="J29" i="1"/>
  <c r="J30" i="1"/>
  <c r="J31" i="1"/>
  <c r="J32" i="1"/>
  <c r="E6" i="1"/>
  <c r="J33" i="1" l="1"/>
  <c r="T17" i="1" s="1"/>
  <c r="C15" i="8"/>
  <c r="C15" i="7"/>
  <c r="C21" i="9" l="1"/>
  <c r="C22" i="9"/>
  <c r="C23" i="9"/>
  <c r="C16" i="9"/>
  <c r="C24" i="9"/>
  <c r="C17" i="9"/>
  <c r="C18" i="9"/>
  <c r="C19" i="9"/>
  <c r="C20" i="9"/>
  <c r="C15" i="9"/>
  <c r="AL33" i="1" l="1"/>
  <c r="AE17" i="1" l="1"/>
  <c r="E7" i="1" s="1"/>
  <c r="AF17" i="1"/>
  <c r="AD18" i="1" l="1"/>
  <c r="G44" i="4" l="1"/>
  <c r="G44" i="6"/>
  <c r="I44" i="6"/>
  <c r="I44" i="4"/>
  <c r="I42" i="3"/>
  <c r="G42" i="3"/>
  <c r="G39" i="4"/>
  <c r="G38" i="4"/>
  <c r="G39" i="6"/>
  <c r="G37" i="3"/>
  <c r="G38" i="6"/>
  <c r="G36" i="3"/>
  <c r="G28" i="3" l="1"/>
  <c r="P15" i="3" l="1"/>
  <c r="AG17" i="1" l="1"/>
  <c r="AH17" i="1" s="1"/>
  <c r="AL17" i="1" s="1"/>
  <c r="Q14" i="1" l="1"/>
  <c r="R14" i="1"/>
  <c r="S14" i="1"/>
  <c r="T14" i="1"/>
  <c r="P63" i="5"/>
  <c r="P32" i="9"/>
  <c r="B14" i="1"/>
  <c r="C14" i="1"/>
  <c r="D14" i="1"/>
  <c r="E14" i="1"/>
  <c r="F14" i="1"/>
  <c r="G14" i="1"/>
  <c r="H14" i="1"/>
  <c r="I14" i="1"/>
  <c r="J14" i="1"/>
  <c r="M14" i="1"/>
  <c r="N14" i="1"/>
  <c r="O14" i="1"/>
  <c r="U14" i="1"/>
  <c r="V14" i="1"/>
  <c r="W14" i="1"/>
  <c r="X14" i="1"/>
  <c r="Y14" i="1"/>
  <c r="Z14" i="1"/>
  <c r="AA14" i="1"/>
  <c r="AB14" i="1"/>
  <c r="AC14" i="1"/>
  <c r="AD14" i="1"/>
  <c r="AE14" i="1"/>
  <c r="AL16" i="1"/>
  <c r="E5" i="1"/>
  <c r="R15" i="8"/>
  <c r="P15" i="8"/>
  <c r="K15" i="8"/>
  <c r="G59" i="6"/>
  <c r="R15" i="7"/>
  <c r="P15" i="7"/>
  <c r="K15" i="7"/>
  <c r="K22" i="9" l="1"/>
  <c r="K23" i="9"/>
  <c r="K16" i="9"/>
  <c r="K24" i="9"/>
  <c r="K17" i="9"/>
  <c r="K18" i="9"/>
  <c r="K19" i="9"/>
  <c r="K20" i="9"/>
  <c r="K21" i="9"/>
  <c r="R16" i="9"/>
  <c r="R24" i="9"/>
  <c r="R17" i="9"/>
  <c r="R22" i="9"/>
  <c r="R18" i="9"/>
  <c r="R19" i="9"/>
  <c r="R20" i="9"/>
  <c r="R21" i="9"/>
  <c r="R23" i="9"/>
  <c r="P23" i="9"/>
  <c r="P16" i="9"/>
  <c r="P24" i="9"/>
  <c r="P17" i="9"/>
  <c r="P18" i="9"/>
  <c r="P19" i="9"/>
  <c r="P21" i="9"/>
  <c r="P20" i="9"/>
  <c r="P22" i="9"/>
  <c r="R15" i="9"/>
  <c r="P15" i="9"/>
  <c r="K15" i="9"/>
  <c r="AK17" i="1"/>
  <c r="E8" i="1" s="1"/>
  <c r="R25" i="8"/>
  <c r="I51" i="3"/>
  <c r="I45" i="3"/>
  <c r="I48" i="3" l="1"/>
  <c r="P74" i="4" l="1"/>
  <c r="A22" i="4"/>
  <c r="P62" i="5" l="1"/>
  <c r="P30" i="9" l="1"/>
  <c r="P28" i="9"/>
  <c r="R25" i="9"/>
  <c r="M4" i="9"/>
  <c r="M3" i="9"/>
  <c r="P32" i="8"/>
  <c r="P30" i="8"/>
  <c r="P28" i="8"/>
  <c r="M4" i="8"/>
  <c r="M3" i="8"/>
  <c r="R25" i="7" l="1"/>
  <c r="P32" i="7" l="1"/>
  <c r="P30" i="7"/>
  <c r="P28" i="7"/>
  <c r="M4" i="7"/>
  <c r="M3" i="7"/>
  <c r="R56" i="6"/>
  <c r="K56" i="6"/>
  <c r="W2" i="6"/>
  <c r="U2" i="6"/>
  <c r="S2" i="6"/>
  <c r="R54" i="6" l="1"/>
  <c r="K54" i="6"/>
  <c r="W2" i="4"/>
  <c r="U2" i="4"/>
  <c r="S2" i="4"/>
  <c r="H22" i="4" l="1"/>
  <c r="P72" i="4" l="1"/>
  <c r="I50" i="4" l="1"/>
  <c r="G26" i="5"/>
  <c r="P13" i="5"/>
  <c r="P9" i="5"/>
  <c r="P17" i="5"/>
  <c r="P73" i="6"/>
  <c r="P71" i="6"/>
  <c r="G30" i="4"/>
  <c r="G27" i="4"/>
  <c r="P14" i="4"/>
  <c r="P10" i="4"/>
  <c r="G30" i="6"/>
  <c r="G27" i="6"/>
  <c r="P16" i="6"/>
  <c r="P12" i="6"/>
  <c r="G24" i="5" l="1"/>
  <c r="P73" i="3"/>
  <c r="P71" i="3"/>
  <c r="G25" i="3"/>
  <c r="P11" i="3"/>
  <c r="G30" i="5" l="1"/>
  <c r="G28" i="5"/>
  <c r="P33" i="4"/>
  <c r="G33" i="4"/>
  <c r="P33" i="6"/>
  <c r="G33" i="6"/>
  <c r="P31" i="3"/>
  <c r="J50" i="6"/>
  <c r="M47" i="6"/>
  <c r="K47" i="6"/>
  <c r="I47" i="6"/>
  <c r="P69" i="6"/>
  <c r="P20" i="6"/>
  <c r="P70" i="4" l="1"/>
  <c r="P69" i="3"/>
  <c r="M53" i="4"/>
  <c r="K53" i="4"/>
  <c r="I53" i="4"/>
  <c r="I47" i="4"/>
  <c r="P18" i="4" l="1"/>
  <c r="G31" i="3"/>
  <c r="P19" i="3" l="1"/>
</calcChain>
</file>

<file path=xl/sharedStrings.xml><?xml version="1.0" encoding="utf-8"?>
<sst xmlns="http://schemas.openxmlformats.org/spreadsheetml/2006/main" count="487" uniqueCount="241">
  <si>
    <t>代表者職</t>
    <rPh sb="0" eb="2">
      <t>ダイヒョウ</t>
    </rPh>
    <rPh sb="2" eb="3">
      <t>シャ</t>
    </rPh>
    <rPh sb="3" eb="4">
      <t>ショク</t>
    </rPh>
    <phoneticPr fontId="1"/>
  </si>
  <si>
    <t>担当者氏名</t>
    <rPh sb="0" eb="3">
      <t>タントウシャ</t>
    </rPh>
    <rPh sb="3" eb="5">
      <t>シメイ</t>
    </rPh>
    <phoneticPr fontId="1"/>
  </si>
  <si>
    <t>担当者電話番号</t>
    <rPh sb="0" eb="3">
      <t>タントウシャ</t>
    </rPh>
    <rPh sb="3" eb="5">
      <t>デンワ</t>
    </rPh>
    <rPh sb="5" eb="7">
      <t>バンゴウ</t>
    </rPh>
    <phoneticPr fontId="1"/>
  </si>
  <si>
    <t>担当者電子メール</t>
    <rPh sb="0" eb="3">
      <t>タントウシャ</t>
    </rPh>
    <rPh sb="3" eb="5">
      <t>デンシ</t>
    </rPh>
    <phoneticPr fontId="1"/>
  </si>
  <si>
    <t>保育業務支援システム導入事業</t>
    <phoneticPr fontId="1"/>
  </si>
  <si>
    <t>申請書_事業内容</t>
    <rPh sb="0" eb="3">
      <t>シンセイショ</t>
    </rPh>
    <rPh sb="4" eb="6">
      <t>ジギョウ</t>
    </rPh>
    <rPh sb="6" eb="8">
      <t>ナイヨウ</t>
    </rPh>
    <phoneticPr fontId="1"/>
  </si>
  <si>
    <t>日</t>
    <rPh sb="0" eb="1">
      <t>ニチ</t>
    </rPh>
    <phoneticPr fontId="1"/>
  </si>
  <si>
    <t>月</t>
    <rPh sb="0" eb="1">
      <t>ゲツ</t>
    </rPh>
    <phoneticPr fontId="1"/>
  </si>
  <si>
    <t>年</t>
    <rPh sb="0" eb="1">
      <t>ネン</t>
    </rPh>
    <phoneticPr fontId="1"/>
  </si>
  <si>
    <t>令和</t>
    <rPh sb="0" eb="2">
      <t>レイワ</t>
    </rPh>
    <phoneticPr fontId="1"/>
  </si>
  <si>
    <t xml:space="preserve"> 横浜市長</t>
    <rPh sb="1" eb="5">
      <t>ヨコハマシチョウ</t>
    </rPh>
    <phoneticPr fontId="1"/>
  </si>
  <si>
    <t>代表者職・氏名</t>
    <rPh sb="0" eb="2">
      <t>ダイヒョウ</t>
    </rPh>
    <rPh sb="2" eb="3">
      <t>シャ</t>
    </rPh>
    <rPh sb="3" eb="4">
      <t>ショク</t>
    </rPh>
    <rPh sb="5" eb="7">
      <t>シメイ</t>
    </rPh>
    <phoneticPr fontId="1"/>
  </si>
  <si>
    <t>設置者・事業者名</t>
    <rPh sb="0" eb="3">
      <t>セッチシャ</t>
    </rPh>
    <rPh sb="4" eb="7">
      <t>ジギョウシャ</t>
    </rPh>
    <rPh sb="7" eb="8">
      <t>メイ</t>
    </rPh>
    <phoneticPr fontId="1"/>
  </si>
  <si>
    <t>社会福祉法人横浜○○福祉会</t>
    <rPh sb="0" eb="2">
      <t>シャカイ</t>
    </rPh>
    <rPh sb="2" eb="4">
      <t>フクシ</t>
    </rPh>
    <rPh sb="4" eb="6">
      <t>ホウジン</t>
    </rPh>
    <rPh sb="6" eb="8">
      <t>ヨコハマ</t>
    </rPh>
    <rPh sb="10" eb="12">
      <t>フクシ</t>
    </rPh>
    <rPh sb="12" eb="13">
      <t>カイ</t>
    </rPh>
    <phoneticPr fontId="1"/>
  </si>
  <si>
    <t>理事長</t>
    <rPh sb="0" eb="3">
      <t>リジチョウ</t>
    </rPh>
    <phoneticPr fontId="1"/>
  </si>
  <si>
    <t>○○　○○</t>
    <phoneticPr fontId="1"/>
  </si>
  <si>
    <t>総務課</t>
    <rPh sb="0" eb="3">
      <t>ソウムカ</t>
    </rPh>
    <phoneticPr fontId="1"/>
  </si>
  <si>
    <t>××　××</t>
    <phoneticPr fontId="1"/>
  </si>
  <si>
    <t>045-000-0000</t>
    <phoneticPr fontId="1"/>
  </si>
  <si>
    <t>aaa@aaa.com</t>
    <phoneticPr fontId="1"/>
  </si>
  <si>
    <t>【担当者】</t>
    <rPh sb="1" eb="4">
      <t>タントウシャ</t>
    </rPh>
    <phoneticPr fontId="1"/>
  </si>
  <si>
    <t>電話番号</t>
    <rPh sb="0" eb="2">
      <t>デンワ</t>
    </rPh>
    <rPh sb="2" eb="4">
      <t>バンゴウ</t>
    </rPh>
    <phoneticPr fontId="1"/>
  </si>
  <si>
    <t>横浜市中区本町6‐50-10　××××ビル１３階</t>
    <rPh sb="0" eb="3">
      <t>ヨコハマシ</t>
    </rPh>
    <rPh sb="3" eb="5">
      <t>ナカク</t>
    </rPh>
    <rPh sb="5" eb="7">
      <t>ホンチョウ</t>
    </rPh>
    <rPh sb="23" eb="24">
      <t>カイ</t>
    </rPh>
    <phoneticPr fontId="1"/>
  </si>
  <si>
    <t>施設設置者所在地</t>
    <rPh sb="0" eb="2">
      <t>シセツ</t>
    </rPh>
    <rPh sb="2" eb="5">
      <t>セッチシャ</t>
    </rPh>
    <phoneticPr fontId="1"/>
  </si>
  <si>
    <t>施設設置者名称</t>
    <rPh sb="0" eb="2">
      <t>シセツ</t>
    </rPh>
    <rPh sb="2" eb="5">
      <t>セッチシャ</t>
    </rPh>
    <rPh sb="5" eb="7">
      <t>メイショウ</t>
    </rPh>
    <phoneticPr fontId="1"/>
  </si>
  <si>
    <t>保育業務支援システム導入事業</t>
    <rPh sb="0" eb="2">
      <t>ホイク</t>
    </rPh>
    <rPh sb="2" eb="4">
      <t>ギョウム</t>
    </rPh>
    <rPh sb="4" eb="6">
      <t>シエン</t>
    </rPh>
    <rPh sb="10" eb="12">
      <t>ドウニュウ</t>
    </rPh>
    <rPh sb="12" eb="14">
      <t>ジギョウ</t>
    </rPh>
    <phoneticPr fontId="1"/>
  </si>
  <si>
    <t>事業内容</t>
    <rPh sb="0" eb="2">
      <t>ジギョウ</t>
    </rPh>
    <rPh sb="2" eb="4">
      <t>ナイヨウ</t>
    </rPh>
    <phoneticPr fontId="1"/>
  </si>
  <si>
    <t>※どちらか一方を選択してください。</t>
    <rPh sb="5" eb="7">
      <t>イッポウ</t>
    </rPh>
    <rPh sb="8" eb="10">
      <t>センタク</t>
    </rPh>
    <phoneticPr fontId="1"/>
  </si>
  <si>
    <t>施設・事業所名</t>
    <rPh sb="0" eb="2">
      <t>シセツ</t>
    </rPh>
    <rPh sb="3" eb="6">
      <t>ジギョウショ</t>
    </rPh>
    <rPh sb="6" eb="7">
      <t>メイ</t>
    </rPh>
    <phoneticPr fontId="1"/>
  </si>
  <si>
    <t>横浜○○保育園</t>
    <rPh sb="0" eb="2">
      <t>ヨコハマ</t>
    </rPh>
    <rPh sb="4" eb="7">
      <t>ホイクエン</t>
    </rPh>
    <phoneticPr fontId="1"/>
  </si>
  <si>
    <t>横浜市中区港町1-１</t>
    <rPh sb="0" eb="3">
      <t>ヨコハマシ</t>
    </rPh>
    <rPh sb="3" eb="5">
      <t>ナカク</t>
    </rPh>
    <rPh sb="5" eb="7">
      <t>ミナトチョウ</t>
    </rPh>
    <phoneticPr fontId="1"/>
  </si>
  <si>
    <t>導入（予定）日</t>
    <rPh sb="0" eb="2">
      <t>ドウニュウ</t>
    </rPh>
    <rPh sb="3" eb="5">
      <t>ヨテイ</t>
    </rPh>
    <rPh sb="6" eb="7">
      <t>ビ</t>
    </rPh>
    <phoneticPr fontId="1"/>
  </si>
  <si>
    <t>令和</t>
    <rPh sb="0" eb="2">
      <t>レイワ</t>
    </rPh>
    <phoneticPr fontId="1"/>
  </si>
  <si>
    <t>年</t>
    <rPh sb="0" eb="1">
      <t>ネン</t>
    </rPh>
    <phoneticPr fontId="1"/>
  </si>
  <si>
    <t>月</t>
    <rPh sb="0" eb="1">
      <t>ゲツ</t>
    </rPh>
    <phoneticPr fontId="1"/>
  </si>
  <si>
    <t>日</t>
    <rPh sb="0" eb="1">
      <t>ニチ</t>
    </rPh>
    <phoneticPr fontId="1"/>
  </si>
  <si>
    <t>添付書類</t>
    <rPh sb="0" eb="2">
      <t>テンプ</t>
    </rPh>
    <rPh sb="2" eb="4">
      <t>ショルイ</t>
    </rPh>
    <phoneticPr fontId="1"/>
  </si>
  <si>
    <t>ﾒｰﾙｱﾄﾞﾚｽ</t>
    <phoneticPr fontId="1"/>
  </si>
  <si>
    <t>担当者所属
（省略可）</t>
    <rPh sb="0" eb="3">
      <t>タントウシャ</t>
    </rPh>
    <rPh sb="3" eb="5">
      <t>ショゾク</t>
    </rPh>
    <rPh sb="7" eb="9">
      <t>ショウリャク</t>
    </rPh>
    <rPh sb="9" eb="10">
      <t>カ</t>
    </rPh>
    <phoneticPr fontId="1"/>
  </si>
  <si>
    <t>第５号様式（第10条関係）</t>
    <rPh sb="0" eb="1">
      <t>ダイ</t>
    </rPh>
    <rPh sb="2" eb="3">
      <t>ゴウ</t>
    </rPh>
    <rPh sb="3" eb="5">
      <t>ヨウシキ</t>
    </rPh>
    <rPh sb="6" eb="7">
      <t>ダイ</t>
    </rPh>
    <rPh sb="9" eb="10">
      <t>ジョウ</t>
    </rPh>
    <rPh sb="10" eb="12">
      <t>カンケイ</t>
    </rPh>
    <phoneticPr fontId="1"/>
  </si>
  <si>
    <t>実施計画書作成日</t>
    <rPh sb="0" eb="2">
      <t>ジッシ</t>
    </rPh>
    <rPh sb="2" eb="5">
      <t>ケイカクショ</t>
    </rPh>
    <rPh sb="5" eb="8">
      <t>サクセイビ</t>
    </rPh>
    <phoneticPr fontId="1"/>
  </si>
  <si>
    <t>実績報告日</t>
    <rPh sb="0" eb="2">
      <t>ジッセキ</t>
    </rPh>
    <rPh sb="2" eb="4">
      <t>ホウコク</t>
    </rPh>
    <rPh sb="4" eb="5">
      <t>ビ</t>
    </rPh>
    <phoneticPr fontId="1"/>
  </si>
  <si>
    <t>導入に要した費用</t>
    <rPh sb="0" eb="2">
      <t>ドウニュウ</t>
    </rPh>
    <rPh sb="3" eb="4">
      <t>ヨウ</t>
    </rPh>
    <rPh sb="6" eb="8">
      <t>ヒヨウ</t>
    </rPh>
    <phoneticPr fontId="1"/>
  </si>
  <si>
    <t>導入に必要な費用</t>
    <rPh sb="0" eb="2">
      <t>ドウニュウ</t>
    </rPh>
    <rPh sb="3" eb="5">
      <t>ヒツヨウ</t>
    </rPh>
    <rPh sb="6" eb="8">
      <t>ヒヨウ</t>
    </rPh>
    <phoneticPr fontId="1"/>
  </si>
  <si>
    <t>事業に必要な費用</t>
    <rPh sb="0" eb="2">
      <t>ジギョウ</t>
    </rPh>
    <rPh sb="3" eb="5">
      <t>ヒツヨウ</t>
    </rPh>
    <rPh sb="6" eb="8">
      <t>ヒヨウ</t>
    </rPh>
    <phoneticPr fontId="1"/>
  </si>
  <si>
    <t>導入に要した費用</t>
    <rPh sb="0" eb="2">
      <t>ドウニュウ</t>
    </rPh>
    <rPh sb="3" eb="4">
      <t>ヨウ</t>
    </rPh>
    <rPh sb="6" eb="8">
      <t>ヒヨウ</t>
    </rPh>
    <phoneticPr fontId="1"/>
  </si>
  <si>
    <t>申請額</t>
    <rPh sb="0" eb="2">
      <t>シンセイ</t>
    </rPh>
    <rPh sb="2" eb="3">
      <t>ガク</t>
    </rPh>
    <phoneticPr fontId="1"/>
  </si>
  <si>
    <t>事業完了日
（支払日）</t>
    <rPh sb="0" eb="2">
      <t>ジギョウ</t>
    </rPh>
    <rPh sb="2" eb="5">
      <t>カンリョウビ</t>
    </rPh>
    <rPh sb="7" eb="10">
      <t>シハライビ</t>
    </rPh>
    <phoneticPr fontId="1"/>
  </si>
  <si>
    <t>申請額</t>
    <rPh sb="0" eb="2">
      <t>シンセイ</t>
    </rPh>
    <rPh sb="2" eb="3">
      <t>ガク</t>
    </rPh>
    <phoneticPr fontId="1"/>
  </si>
  <si>
    <t>事業完了日（支払日）</t>
    <rPh sb="0" eb="2">
      <t>ジギョウ</t>
    </rPh>
    <rPh sb="2" eb="5">
      <t>カンリョウビ</t>
    </rPh>
    <rPh sb="6" eb="9">
      <t>シハライビ</t>
    </rPh>
    <phoneticPr fontId="1"/>
  </si>
  <si>
    <t>所属・氏名</t>
    <rPh sb="0" eb="2">
      <t>ショゾク</t>
    </rPh>
    <rPh sb="3" eb="5">
      <t>シメイ</t>
    </rPh>
    <phoneticPr fontId="1"/>
  </si>
  <si>
    <t>（申請者）</t>
    <rPh sb="1" eb="4">
      <t>シンセイシャ</t>
    </rPh>
    <phoneticPr fontId="1"/>
  </si>
  <si>
    <t>対象施設名称</t>
    <rPh sb="0" eb="2">
      <t>タイショウ</t>
    </rPh>
    <rPh sb="2" eb="4">
      <t>シセツ</t>
    </rPh>
    <rPh sb="4" eb="6">
      <t>メイショウ</t>
    </rPh>
    <phoneticPr fontId="1"/>
  </si>
  <si>
    <t>請求金額</t>
    <rPh sb="0" eb="2">
      <t>セイキュウ</t>
    </rPh>
    <rPh sb="2" eb="4">
      <t>キンガク</t>
    </rPh>
    <phoneticPr fontId="1"/>
  </si>
  <si>
    <t>（請求者）</t>
    <rPh sb="1" eb="4">
      <t>セイキュウシャ</t>
    </rPh>
    <phoneticPr fontId="1"/>
  </si>
  <si>
    <t>印</t>
    <rPh sb="0" eb="1">
      <t>イン</t>
    </rPh>
    <phoneticPr fontId="1"/>
  </si>
  <si>
    <t>第８号様式（第12条関係）</t>
    <rPh sb="0" eb="1">
      <t>ダイ</t>
    </rPh>
    <rPh sb="2" eb="3">
      <t>ゴウ</t>
    </rPh>
    <rPh sb="3" eb="5">
      <t>ヨウシキ</t>
    </rPh>
    <rPh sb="6" eb="7">
      <t>ダイ</t>
    </rPh>
    <rPh sb="9" eb="10">
      <t>ジョウ</t>
    </rPh>
    <rPh sb="10" eb="12">
      <t>カンケイ</t>
    </rPh>
    <phoneticPr fontId="1"/>
  </si>
  <si>
    <t>事業内容</t>
    <rPh sb="0" eb="2">
      <t>ジギョウ</t>
    </rPh>
    <rPh sb="2" eb="4">
      <t>ナイヨウ</t>
    </rPh>
    <phoneticPr fontId="1"/>
  </si>
  <si>
    <t>振込先金融機関</t>
    <rPh sb="0" eb="3">
      <t>フリコミサキ</t>
    </rPh>
    <rPh sb="3" eb="5">
      <t>キンユウ</t>
    </rPh>
    <rPh sb="5" eb="7">
      <t>キカン</t>
    </rPh>
    <phoneticPr fontId="1"/>
  </si>
  <si>
    <t>口座名義人</t>
    <rPh sb="0" eb="2">
      <t>コウザ</t>
    </rPh>
    <rPh sb="2" eb="4">
      <t>メイギ</t>
    </rPh>
    <rPh sb="4" eb="5">
      <t>ニン</t>
    </rPh>
    <phoneticPr fontId="1"/>
  </si>
  <si>
    <t>口座名義
（ｶﾀｶﾅ・ｱﾙﾌｧﾍﾞｯﾄ）</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</si>
  <si>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</si>
  <si>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</si>
  <si>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</si>
  <si>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支店コード</t>
    <rPh sb="0" eb="2">
      <t>シテン</t>
    </rPh>
    <phoneticPr fontId="1"/>
  </si>
  <si>
    <t>支店名</t>
    <rPh sb="0" eb="2">
      <t>シテン</t>
    </rPh>
    <rPh sb="2" eb="3">
      <t>メイ</t>
    </rPh>
    <phoneticPr fontId="1"/>
  </si>
  <si>
    <t>○○信用金庫</t>
    <rPh sb="2" eb="4">
      <t>シンヨウ</t>
    </rPh>
    <rPh sb="4" eb="6">
      <t>キンコ</t>
    </rPh>
    <phoneticPr fontId="1"/>
  </si>
  <si>
    <t>本店</t>
    <rPh sb="0" eb="2">
      <t>ホンテン</t>
    </rPh>
    <phoneticPr fontId="1"/>
  </si>
  <si>
    <t>預金種別</t>
    <rPh sb="0" eb="2">
      <t>ヨキン</t>
    </rPh>
    <rPh sb="2" eb="4">
      <t>シュベツ</t>
    </rPh>
    <phoneticPr fontId="1"/>
  </si>
  <si>
    <t>普通</t>
    <rPh sb="0" eb="2">
      <t>フツウ</t>
    </rPh>
    <phoneticPr fontId="1"/>
  </si>
  <si>
    <t>当座</t>
    <rPh sb="0" eb="2">
      <t>トウザ</t>
    </rPh>
    <phoneticPr fontId="1"/>
  </si>
  <si>
    <t>預金種目</t>
    <rPh sb="0" eb="2">
      <t>ヨキン</t>
    </rPh>
    <rPh sb="2" eb="4">
      <t>シュモク</t>
    </rPh>
    <phoneticPr fontId="1"/>
  </si>
  <si>
    <t>口座番号</t>
    <rPh sb="0" eb="2">
      <t>コウザ</t>
    </rPh>
    <rPh sb="2" eb="4">
      <t>バンゴウ</t>
    </rPh>
    <phoneticPr fontId="1"/>
  </si>
  <si>
    <t>口座名義
（カナ・アルファベット）</t>
    <rPh sb="0" eb="2">
      <t>コウザ</t>
    </rPh>
    <rPh sb="2" eb="4">
      <t>メイギ</t>
    </rPh>
    <phoneticPr fontId="1"/>
  </si>
  <si>
    <t>委任欄代表者職</t>
    <rPh sb="0" eb="2">
      <t>イニン</t>
    </rPh>
    <rPh sb="2" eb="3">
      <t>ラン</t>
    </rPh>
    <rPh sb="3" eb="6">
      <t>ダイヒョウシャ</t>
    </rPh>
    <rPh sb="6" eb="7">
      <t>ショク</t>
    </rPh>
    <phoneticPr fontId="1"/>
  </si>
  <si>
    <t>委任欄代表者氏名</t>
    <rPh sb="0" eb="2">
      <t>イニン</t>
    </rPh>
    <rPh sb="2" eb="3">
      <t>ラン</t>
    </rPh>
    <rPh sb="3" eb="6">
      <t>ダイヒョウシャ</t>
    </rPh>
    <rPh sb="6" eb="8">
      <t>シメイ</t>
    </rPh>
    <phoneticPr fontId="1"/>
  </si>
  <si>
    <t>列番号→</t>
    <rPh sb="0" eb="3">
      <t>レツバンゴウ</t>
    </rPh>
    <phoneticPr fontId="1"/>
  </si>
  <si>
    <t>＜委任欄＞</t>
    <rPh sb="1" eb="3">
      <t>イニン</t>
    </rPh>
    <rPh sb="3" eb="4">
      <t>ラン</t>
    </rPh>
    <phoneticPr fontId="1"/>
  </si>
  <si>
    <t>本件振込については、上記名義人宛振込願います。</t>
    <rPh sb="0" eb="2">
      <t>ホンケン</t>
    </rPh>
    <rPh sb="2" eb="3">
      <t>フ</t>
    </rPh>
    <rPh sb="3" eb="4">
      <t>コ</t>
    </rPh>
    <rPh sb="10" eb="12">
      <t>ジョウキ</t>
    </rPh>
    <rPh sb="12" eb="15">
      <t>メイギニン</t>
    </rPh>
    <rPh sb="15" eb="16">
      <t>アテ</t>
    </rPh>
    <rPh sb="16" eb="19">
      <t>フリコミネガ</t>
    </rPh>
    <phoneticPr fontId="1"/>
  </si>
  <si>
    <t>所在地</t>
    <rPh sb="0" eb="3">
      <t>ショザイチ</t>
    </rPh>
    <phoneticPr fontId="1"/>
  </si>
  <si>
    <t>設置者名</t>
    <rPh sb="0" eb="3">
      <t>セッチシャ</t>
    </rPh>
    <rPh sb="3" eb="4">
      <t>メイ</t>
    </rPh>
    <phoneticPr fontId="1"/>
  </si>
  <si>
    <t>代表者職・氏名</t>
    <rPh sb="0" eb="2">
      <t>ダイヒョウ</t>
    </rPh>
    <rPh sb="2" eb="3">
      <t>シャ</t>
    </rPh>
    <rPh sb="3" eb="4">
      <t>ショク</t>
    </rPh>
    <rPh sb="5" eb="7">
      <t>シメイ</t>
    </rPh>
    <phoneticPr fontId="1"/>
  </si>
  <si>
    <t>承認通知文書番号</t>
    <rPh sb="0" eb="2">
      <t>ショウニン</t>
    </rPh>
    <rPh sb="2" eb="4">
      <t>ツウチ</t>
    </rPh>
    <rPh sb="4" eb="6">
      <t>ブンショ</t>
    </rPh>
    <rPh sb="6" eb="8">
      <t>バンゴウ</t>
    </rPh>
    <phoneticPr fontId="1"/>
  </si>
  <si>
    <t>計画承認日</t>
    <rPh sb="0" eb="2">
      <t>ケイカク</t>
    </rPh>
    <rPh sb="2" eb="4">
      <t>ショウニン</t>
    </rPh>
    <rPh sb="4" eb="5">
      <t>ビ</t>
    </rPh>
    <phoneticPr fontId="1"/>
  </si>
  <si>
    <t>計画承認日</t>
    <rPh sb="0" eb="2">
      <t>ケイカク</t>
    </rPh>
    <rPh sb="2" eb="4">
      <t>ショウニン</t>
    </rPh>
    <rPh sb="4" eb="5">
      <t>ビ</t>
    </rPh>
    <phoneticPr fontId="1"/>
  </si>
  <si>
    <t>承認通知文書番号</t>
    <rPh sb="0" eb="2">
      <t>ショウニン</t>
    </rPh>
    <rPh sb="2" eb="4">
      <t>ツウチ</t>
    </rPh>
    <rPh sb="4" eb="6">
      <t>ブンショ</t>
    </rPh>
    <rPh sb="6" eb="8">
      <t>バンゴウ</t>
    </rPh>
    <phoneticPr fontId="1"/>
  </si>
  <si>
    <t>号</t>
    <rPh sb="0" eb="1">
      <t>ゴウ</t>
    </rPh>
    <phoneticPr fontId="1"/>
  </si>
  <si>
    <t>こ保運</t>
    <rPh sb="1" eb="2">
      <t>ホ</t>
    </rPh>
    <rPh sb="2" eb="3">
      <t>ウン</t>
    </rPh>
    <phoneticPr fontId="1"/>
  </si>
  <si>
    <t>変更の内容</t>
    <rPh sb="0" eb="2">
      <t>ヘンコウ</t>
    </rPh>
    <rPh sb="3" eb="5">
      <t>ナイヨウ</t>
    </rPh>
    <phoneticPr fontId="1"/>
  </si>
  <si>
    <t>第１号様式（第７条関係）</t>
    <rPh sb="0" eb="1">
      <t>ダイ</t>
    </rPh>
    <rPh sb="2" eb="3">
      <t>ゴウ</t>
    </rPh>
    <rPh sb="3" eb="5">
      <t>ヨウシキ</t>
    </rPh>
    <rPh sb="6" eb="7">
      <t>ダイ</t>
    </rPh>
    <rPh sb="8" eb="9">
      <t>ジョウ</t>
    </rPh>
    <rPh sb="9" eb="11">
      <t>カンケイ</t>
    </rPh>
    <phoneticPr fontId="1"/>
  </si>
  <si>
    <t>第３号様式（第９条関係）</t>
    <rPh sb="0" eb="1">
      <t>ダイ</t>
    </rPh>
    <rPh sb="2" eb="3">
      <t>ゴウ</t>
    </rPh>
    <rPh sb="3" eb="5">
      <t>ヨウシキ</t>
    </rPh>
    <rPh sb="6" eb="7">
      <t>ダイ</t>
    </rPh>
    <rPh sb="8" eb="9">
      <t>ジョウ</t>
    </rPh>
    <rPh sb="9" eb="11">
      <t>カンケイ</t>
    </rPh>
    <phoneticPr fontId="1"/>
  </si>
  <si>
    <t>印</t>
    <rPh sb="0" eb="1">
      <t>イン</t>
    </rPh>
    <phoneticPr fontId="1"/>
  </si>
  <si>
    <t>231-0005</t>
    <phoneticPr fontId="1"/>
  </si>
  <si>
    <t>231-0017</t>
  </si>
  <si>
    <t>多言語翻訳機導入事業</t>
    <rPh sb="0" eb="3">
      <t>タゲンゴ</t>
    </rPh>
    <rPh sb="3" eb="6">
      <t>ホンヤクキ</t>
    </rPh>
    <rPh sb="6" eb="8">
      <t>ドウニュウ</t>
    </rPh>
    <rPh sb="8" eb="10">
      <t>ジギョウ</t>
    </rPh>
    <phoneticPr fontId="1"/>
  </si>
  <si>
    <t>多言語翻訳機導入事業</t>
    <rPh sb="0" eb="10">
      <t>タゲンゴホンヤクキドウニュウジギョウ</t>
    </rPh>
    <phoneticPr fontId="1"/>
  </si>
  <si>
    <t>0000</t>
    <phoneticPr fontId="1"/>
  </si>
  <si>
    <t>事業内容（ひとつ選択）</t>
    <rPh sb="0" eb="2">
      <t>ジギョウ</t>
    </rPh>
    <rPh sb="2" eb="4">
      <t>ナイヨウ</t>
    </rPh>
    <rPh sb="8" eb="10">
      <t>センタク</t>
    </rPh>
    <phoneticPr fontId="1"/>
  </si>
  <si>
    <t>事業に必要な費用</t>
    <phoneticPr fontId="1"/>
  </si>
  <si>
    <t>変更前</t>
    <rPh sb="0" eb="3">
      <t>ヘンコウマエ</t>
    </rPh>
    <phoneticPr fontId="1"/>
  </si>
  <si>
    <t>変更後</t>
    <rPh sb="0" eb="3">
      <t>ヘンコウゴ</t>
    </rPh>
    <phoneticPr fontId="1"/>
  </si>
  <si>
    <t>（変更内容）</t>
    <rPh sb="1" eb="3">
      <t>ヘンコウ</t>
    </rPh>
    <rPh sb="3" eb="5">
      <t>ナイヨウ</t>
    </rPh>
    <phoneticPr fontId="1"/>
  </si>
  <si>
    <t>※請求委任や受領委任を行わない場合は、押印を省略できます。</t>
    <rPh sb="1" eb="5">
      <t>セイキュウイニン</t>
    </rPh>
    <rPh sb="6" eb="8">
      <t>ジュリョウ</t>
    </rPh>
    <rPh sb="8" eb="10">
      <t>イニン</t>
    </rPh>
    <rPh sb="11" eb="12">
      <t>オコナ</t>
    </rPh>
    <rPh sb="15" eb="17">
      <t>バアイ</t>
    </rPh>
    <rPh sb="19" eb="21">
      <t>オウイン</t>
    </rPh>
    <rPh sb="22" eb="24">
      <t>ショウリャク</t>
    </rPh>
    <phoneticPr fontId="1"/>
  </si>
  <si>
    <t>フク）ヨコハママルマルフクシカイ</t>
    <phoneticPr fontId="1"/>
  </si>
  <si>
    <t>設置者名称</t>
    <phoneticPr fontId="1"/>
  </si>
  <si>
    <t>施設名称</t>
    <rPh sb="0" eb="2">
      <t>シセツ</t>
    </rPh>
    <rPh sb="2" eb="4">
      <t>メイショウ</t>
    </rPh>
    <phoneticPr fontId="1"/>
  </si>
  <si>
    <t>項番</t>
    <rPh sb="0" eb="2">
      <t>コウバン</t>
    </rPh>
    <phoneticPr fontId="1"/>
  </si>
  <si>
    <t>見積書発行事業者</t>
    <rPh sb="0" eb="3">
      <t>ミツモリショ</t>
    </rPh>
    <rPh sb="3" eb="5">
      <t>ハッコウ</t>
    </rPh>
    <rPh sb="5" eb="8">
      <t>ジギョウシャ</t>
    </rPh>
    <phoneticPr fontId="1"/>
  </si>
  <si>
    <t>合計</t>
    <rPh sb="0" eb="2">
      <t>ゴウケイ</t>
    </rPh>
    <phoneticPr fontId="1"/>
  </si>
  <si>
    <t>設置者郵便番号</t>
    <rPh sb="0" eb="3">
      <t>セッチシャ</t>
    </rPh>
    <rPh sb="3" eb="7">
      <t>ユウビンバンゴウ</t>
    </rPh>
    <phoneticPr fontId="1"/>
  </si>
  <si>
    <t>送付先郵便番号</t>
    <rPh sb="0" eb="3">
      <t>ソウフサキ</t>
    </rPh>
    <rPh sb="3" eb="7">
      <t>ユウビンバンゴウ</t>
    </rPh>
    <phoneticPr fontId="1"/>
  </si>
  <si>
    <t>231-0015</t>
    <phoneticPr fontId="1"/>
  </si>
  <si>
    <t>変更なし</t>
    <rPh sb="0" eb="1">
      <t>ヘンコウ</t>
    </rPh>
    <phoneticPr fontId="1"/>
  </si>
  <si>
    <t>※見積書内の明細を記入する必要はありません。</t>
    <rPh sb="9" eb="11">
      <t>キニュウ</t>
    </rPh>
    <phoneticPr fontId="1"/>
  </si>
  <si>
    <t>〇〇電機</t>
    <rPh sb="2" eb="4">
      <t>デンキ</t>
    </rPh>
    <phoneticPr fontId="1"/>
  </si>
  <si>
    <t>パソコン</t>
    <phoneticPr fontId="1"/>
  </si>
  <si>
    <t>見積額
（導入に必要な費用に計上した額）</t>
    <rPh sb="0" eb="2">
      <t>ミツモリ</t>
    </rPh>
    <rPh sb="2" eb="3">
      <t>ガク</t>
    </rPh>
    <rPh sb="14" eb="16">
      <t>ケイジョウ</t>
    </rPh>
    <rPh sb="18" eb="19">
      <t>ガク</t>
    </rPh>
    <phoneticPr fontId="1"/>
  </si>
  <si>
    <t>数量</t>
    <rPh sb="0" eb="2">
      <t>スウリョウ</t>
    </rPh>
    <phoneticPr fontId="1"/>
  </si>
  <si>
    <t>-</t>
    <phoneticPr fontId="1"/>
  </si>
  <si>
    <t>○○システム</t>
    <phoneticPr fontId="1"/>
  </si>
  <si>
    <t>※提出する見積書（または購入金額のわかるもの）1枚につき１行で記入してください。</t>
    <rPh sb="1" eb="3">
      <t>テイシュツ</t>
    </rPh>
    <rPh sb="5" eb="8">
      <t>ミツモリショ</t>
    </rPh>
    <rPh sb="12" eb="14">
      <t>コウニュウ</t>
    </rPh>
    <rPh sb="14" eb="16">
      <t>キンガク</t>
    </rPh>
    <rPh sb="24" eb="25">
      <t>マイ</t>
    </rPh>
    <rPh sb="29" eb="30">
      <t>ギョウ</t>
    </rPh>
    <rPh sb="31" eb="33">
      <t>キニュウ</t>
    </rPh>
    <phoneticPr fontId="1"/>
  </si>
  <si>
    <t>製品</t>
    <rPh sb="0" eb="2">
      <t>セイヒン</t>
    </rPh>
    <phoneticPr fontId="1"/>
  </si>
  <si>
    <t>例</t>
    <rPh sb="0" eb="1">
      <t>レイ</t>
    </rPh>
    <phoneticPr fontId="1"/>
  </si>
  <si>
    <t>○○システム等</t>
    <rPh sb="6" eb="7">
      <t>ナド</t>
    </rPh>
    <phoneticPr fontId="1"/>
  </si>
  <si>
    <t>タブレット端末</t>
    <rPh sb="5" eb="7">
      <t>タンマツ</t>
    </rPh>
    <phoneticPr fontId="1"/>
  </si>
  <si>
    <t>〇〇（購入サイト名称等）</t>
    <rPh sb="3" eb="5">
      <t>コウニュウ</t>
    </rPh>
    <rPh sb="8" eb="10">
      <t>メイショウ</t>
    </rPh>
    <rPh sb="10" eb="11">
      <t>ナド</t>
    </rPh>
    <phoneticPr fontId="1"/>
  </si>
  <si>
    <t>対象施設所在地</t>
    <rPh sb="0" eb="2">
      <t>タイショウ</t>
    </rPh>
    <rPh sb="2" eb="4">
      <t>シセツ</t>
    </rPh>
    <rPh sb="4" eb="7">
      <t>ショザイチ</t>
    </rPh>
    <phoneticPr fontId="1"/>
  </si>
  <si>
    <t>横浜市保育所等における業務効率化推進事業実施計画経費内訳書</t>
    <rPh sb="24" eb="26">
      <t>ケイヒ</t>
    </rPh>
    <rPh sb="26" eb="28">
      <t>ウチワケ</t>
    </rPh>
    <rPh sb="28" eb="29">
      <t>ショ</t>
    </rPh>
    <phoneticPr fontId="1"/>
  </si>
  <si>
    <t>横浜市保育所等における業務効率化推進事業実施計画変更承認申請書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4">
      <t>ケイカク</t>
    </rPh>
    <rPh sb="24" eb="26">
      <t>ヘンコウ</t>
    </rPh>
    <rPh sb="26" eb="28">
      <t>ショウニン</t>
    </rPh>
    <rPh sb="28" eb="31">
      <t>シンセイショ</t>
    </rPh>
    <phoneticPr fontId="1"/>
  </si>
  <si>
    <t>横浜市保育所等における業務効率化推進事業実施計画変更承認申請経費内訳書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4">
      <t>ケイカク</t>
    </rPh>
    <rPh sb="24" eb="26">
      <t>ヘンコウ</t>
    </rPh>
    <rPh sb="26" eb="28">
      <t>ショウニン</t>
    </rPh>
    <rPh sb="28" eb="30">
      <t>シンセイ</t>
    </rPh>
    <rPh sb="30" eb="32">
      <t>ケイヒ</t>
    </rPh>
    <rPh sb="32" eb="34">
      <t>ウチワケ</t>
    </rPh>
    <rPh sb="34" eb="35">
      <t>ショ</t>
    </rPh>
    <phoneticPr fontId="1"/>
  </si>
  <si>
    <t>横浜市保育所等における業務効率化推進事業実施計画書</t>
    <rPh sb="0" eb="3">
      <t>ヨコハマシ</t>
    </rPh>
    <rPh sb="3" eb="5">
      <t>ホイク</t>
    </rPh>
    <rPh sb="5" eb="6">
      <t>ショ</t>
    </rPh>
    <rPh sb="6" eb="7">
      <t>トウ</t>
    </rPh>
    <rPh sb="11" eb="13">
      <t>ギョウム</t>
    </rPh>
    <rPh sb="13" eb="16">
      <t>コウリツカ</t>
    </rPh>
    <rPh sb="16" eb="18">
      <t>スイシン</t>
    </rPh>
    <rPh sb="18" eb="20">
      <t>ジギョウ</t>
    </rPh>
    <rPh sb="20" eb="22">
      <t>ジッシ</t>
    </rPh>
    <rPh sb="22" eb="25">
      <t>ケイカクショ</t>
    </rPh>
    <phoneticPr fontId="1"/>
  </si>
  <si>
    <t>保育に関する計画・記録に関する機能</t>
    <rPh sb="0" eb="2">
      <t>ホイク</t>
    </rPh>
    <rPh sb="3" eb="4">
      <t>カン</t>
    </rPh>
    <rPh sb="6" eb="8">
      <t>ケイカク</t>
    </rPh>
    <rPh sb="9" eb="11">
      <t>キロク</t>
    </rPh>
    <rPh sb="12" eb="13">
      <t>カン</t>
    </rPh>
    <rPh sb="15" eb="17">
      <t>キノウ</t>
    </rPh>
    <phoneticPr fontId="1"/>
  </si>
  <si>
    <t>園児の登園及び降園の管理に関する機能</t>
    <rPh sb="0" eb="2">
      <t>エンジ</t>
    </rPh>
    <rPh sb="3" eb="5">
      <t>トウエン</t>
    </rPh>
    <rPh sb="5" eb="6">
      <t>オヨ</t>
    </rPh>
    <rPh sb="7" eb="9">
      <t>コウエン</t>
    </rPh>
    <rPh sb="10" eb="12">
      <t>カンリ</t>
    </rPh>
    <rPh sb="13" eb="14">
      <t>カン</t>
    </rPh>
    <rPh sb="16" eb="18">
      <t>キノウ</t>
    </rPh>
    <phoneticPr fontId="1"/>
  </si>
  <si>
    <t>保護者との連絡に関する機能</t>
    <rPh sb="0" eb="3">
      <t>ホゴシャ</t>
    </rPh>
    <rPh sb="5" eb="7">
      <t>レンラク</t>
    </rPh>
    <rPh sb="8" eb="9">
      <t>カン</t>
    </rPh>
    <rPh sb="11" eb="13">
      <t>キノウ</t>
    </rPh>
    <phoneticPr fontId="1"/>
  </si>
  <si>
    <t>導入機能
（保育に関する計画・記録に関する機能）</t>
    <rPh sb="0" eb="4">
      <t>ドウニュウキノウ</t>
    </rPh>
    <phoneticPr fontId="1"/>
  </si>
  <si>
    <t>導入機能
（園児の登園及び降園の管理に関する機能）</t>
    <rPh sb="0" eb="4">
      <t>ドウニュウキノウ</t>
    </rPh>
    <phoneticPr fontId="1"/>
  </si>
  <si>
    <t>導入機能
（保護者との連絡に関する機能）</t>
    <rPh sb="0" eb="4">
      <t>ドウニュウキノウ</t>
    </rPh>
    <phoneticPr fontId="1"/>
  </si>
  <si>
    <t>○（該当がある場合）</t>
    <rPh sb="2" eb="4">
      <t>ガイトウ</t>
    </rPh>
    <rPh sb="7" eb="9">
      <t>バアイ</t>
    </rPh>
    <phoneticPr fontId="1"/>
  </si>
  <si>
    <t>有</t>
    <rPh sb="0" eb="1">
      <t>ア</t>
    </rPh>
    <phoneticPr fontId="1"/>
  </si>
  <si>
    <t>無</t>
    <rPh sb="0" eb="1">
      <t>ナ</t>
    </rPh>
    <phoneticPr fontId="1"/>
  </si>
  <si>
    <t>号において承認を受けた事業実施計画について、横浜市保育所</t>
    <rPh sb="0" eb="1">
      <t>ゴウ</t>
    </rPh>
    <rPh sb="13" eb="15">
      <t>ジッシ</t>
    </rPh>
    <phoneticPr fontId="1"/>
  </si>
  <si>
    <t>※　保育業務支援システム導入事業のみ</t>
    <phoneticPr fontId="1"/>
  </si>
  <si>
    <t>端末購入の有無
（※）</t>
    <rPh sb="0" eb="4">
      <t>タンマツコウニュウ</t>
    </rPh>
    <rPh sb="5" eb="7">
      <t>ウム</t>
    </rPh>
    <phoneticPr fontId="1"/>
  </si>
  <si>
    <t>導入機能
（※）　</t>
    <rPh sb="0" eb="4">
      <t>ドウニュウキノウ</t>
    </rPh>
    <phoneticPr fontId="1"/>
  </si>
  <si>
    <t>助成金上限額</t>
    <rPh sb="3" eb="5">
      <t>ジョウゲン</t>
    </rPh>
    <phoneticPr fontId="1"/>
  </si>
  <si>
    <t>（変更内容）</t>
    <phoneticPr fontId="1"/>
  </si>
  <si>
    <t>事業に必要な費用の変更はありますか</t>
    <rPh sb="9" eb="11">
      <t>ヘンコウ</t>
    </rPh>
    <phoneticPr fontId="1"/>
  </si>
  <si>
    <t>変更なし</t>
    <rPh sb="0" eb="1">
      <t>ヘンコウ</t>
    </rPh>
    <phoneticPr fontId="1"/>
  </si>
  <si>
    <t>助成金上限額</t>
    <phoneticPr fontId="1"/>
  </si>
  <si>
    <t>事業に必要な経費</t>
    <rPh sb="0" eb="2">
      <t>ジギョウ</t>
    </rPh>
    <rPh sb="3" eb="5">
      <t>ヒツヨウ</t>
    </rPh>
    <rPh sb="6" eb="8">
      <t>ケイヒ</t>
    </rPh>
    <phoneticPr fontId="1"/>
  </si>
  <si>
    <t>端末購入有</t>
    <phoneticPr fontId="1"/>
  </si>
  <si>
    <t>社会福祉法人横浜○○福祉会　横浜○○保育園　園長　○○　○○</t>
    <rPh sb="0" eb="2">
      <t>シャカイ</t>
    </rPh>
    <rPh sb="2" eb="4">
      <t>フクシ</t>
    </rPh>
    <rPh sb="4" eb="6">
      <t>ホウジン</t>
    </rPh>
    <rPh sb="6" eb="8">
      <t>ヨコハマ</t>
    </rPh>
    <rPh sb="10" eb="12">
      <t>フクシ</t>
    </rPh>
    <rPh sb="12" eb="13">
      <t>カイ</t>
    </rPh>
    <rPh sb="14" eb="16">
      <t>ヨコハマ</t>
    </rPh>
    <rPh sb="22" eb="24">
      <t>エンチョウ</t>
    </rPh>
    <phoneticPr fontId="1"/>
  </si>
  <si>
    <t>委任欄設置者名</t>
    <rPh sb="0" eb="2">
      <t>イニン</t>
    </rPh>
    <rPh sb="2" eb="3">
      <t>ラン</t>
    </rPh>
    <rPh sb="3" eb="6">
      <t>セッチシャ</t>
    </rPh>
    <rPh sb="6" eb="7">
      <t>メイ</t>
    </rPh>
    <phoneticPr fontId="1"/>
  </si>
  <si>
    <t>①　実施計画</t>
    <rPh sb="2" eb="4">
      <t>ジッシ</t>
    </rPh>
    <rPh sb="4" eb="6">
      <t>ケイカク</t>
    </rPh>
    <phoneticPr fontId="1"/>
  </si>
  <si>
    <t>①　実施計画を提出する際の未入力</t>
    <rPh sb="2" eb="6">
      <t>ジッシケイカク</t>
    </rPh>
    <rPh sb="7" eb="9">
      <t>テイシュツ</t>
    </rPh>
    <rPh sb="11" eb="12">
      <t>サイ</t>
    </rPh>
    <rPh sb="13" eb="16">
      <t>ミニュウリョク</t>
    </rPh>
    <phoneticPr fontId="1"/>
  </si>
  <si>
    <t>○○システム等</t>
    <phoneticPr fontId="1"/>
  </si>
  <si>
    <t>タブレット端末</t>
    <phoneticPr fontId="1"/>
  </si>
  <si>
    <t>項番</t>
    <rPh sb="0" eb="2">
      <t>コウバン</t>
    </rPh>
    <phoneticPr fontId="1"/>
  </si>
  <si>
    <t>送付先住所、宛名</t>
    <rPh sb="0" eb="2">
      <t>ソウフ</t>
    </rPh>
    <rPh sb="2" eb="3">
      <t>サキ</t>
    </rPh>
    <rPh sb="3" eb="5">
      <t>ジュウショ</t>
    </rPh>
    <rPh sb="6" eb="8">
      <t>アテナ</t>
    </rPh>
    <phoneticPr fontId="1"/>
  </si>
  <si>
    <t>横浜市中区尾上町1-8　×××ビル５階　○○会社○○課</t>
    <rPh sb="0" eb="3">
      <t>ヨコハマシ</t>
    </rPh>
    <rPh sb="3" eb="5">
      <t>ナカク</t>
    </rPh>
    <rPh sb="5" eb="7">
      <t>オノエ</t>
    </rPh>
    <rPh sb="7" eb="8">
      <t>チョウ</t>
    </rPh>
    <rPh sb="18" eb="19">
      <t>カイ</t>
    </rPh>
    <rPh sb="22" eb="24">
      <t>カイシャ</t>
    </rPh>
    <rPh sb="26" eb="27">
      <t>カ</t>
    </rPh>
    <phoneticPr fontId="1"/>
  </si>
  <si>
    <t>委任欄住所</t>
    <rPh sb="0" eb="2">
      <t>イニン</t>
    </rPh>
    <rPh sb="2" eb="3">
      <t>ラン</t>
    </rPh>
    <rPh sb="3" eb="5">
      <t>ジュウショ</t>
    </rPh>
    <phoneticPr fontId="1"/>
  </si>
  <si>
    <t>施設・事業所住所</t>
    <rPh sb="0" eb="2">
      <t>シセツ</t>
    </rPh>
    <rPh sb="3" eb="6">
      <t>ジギョウショ</t>
    </rPh>
    <rPh sb="6" eb="8">
      <t>ジュウショ</t>
    </rPh>
    <phoneticPr fontId="1"/>
  </si>
  <si>
    <t>↓経費の内訳書（必須）</t>
    <rPh sb="8" eb="10">
      <t>ヒッス</t>
    </rPh>
    <phoneticPr fontId="1"/>
  </si>
  <si>
    <t>記入例→</t>
    <rPh sb="0" eb="2">
      <t>キニュウ</t>
    </rPh>
    <rPh sb="2" eb="3">
      <t>レイ</t>
    </rPh>
    <phoneticPr fontId="1"/>
  </si>
  <si>
    <t>記入欄→</t>
    <rPh sb="0" eb="2">
      <t>キニュウ</t>
    </rPh>
    <rPh sb="2" eb="3">
      <t>ラン</t>
    </rPh>
    <phoneticPr fontId="1"/>
  </si>
  <si>
    <t>↓経費の内訳書（※金額が変更になる場合のみ）</t>
    <rPh sb="9" eb="11">
      <t>キンガク</t>
    </rPh>
    <rPh sb="12" eb="14">
      <t>ヘンコウ</t>
    </rPh>
    <rPh sb="17" eb="19">
      <t>バアイ</t>
    </rPh>
    <phoneticPr fontId="1"/>
  </si>
  <si>
    <t>補助対象項目</t>
    <rPh sb="0" eb="6">
      <t>ホジョタイショウコウモク</t>
    </rPh>
    <phoneticPr fontId="1"/>
  </si>
  <si>
    <t>園児の登園及び降園の管理に関する機能</t>
  </si>
  <si>
    <t>端末購入</t>
  </si>
  <si>
    <t>助成金額</t>
    <rPh sb="0" eb="2">
      <t>ジョセイ</t>
    </rPh>
    <rPh sb="2" eb="4">
      <t>キンガク</t>
    </rPh>
    <phoneticPr fontId="1"/>
  </si>
  <si>
    <t>園児の登園及び降園の管理に関する機能</t>
    <phoneticPr fontId="1"/>
  </si>
  <si>
    <t>助成申請金額</t>
    <rPh sb="0" eb="2">
      <t>ジョセイ</t>
    </rPh>
    <rPh sb="2" eb="4">
      <t>シンセイ</t>
    </rPh>
    <rPh sb="4" eb="6">
      <t>キンガク</t>
    </rPh>
    <phoneticPr fontId="1"/>
  </si>
  <si>
    <t>助成申請金額（変更後）</t>
    <rPh sb="0" eb="2">
      <t>ジョセイ</t>
    </rPh>
    <rPh sb="2" eb="4">
      <t>シンセイ</t>
    </rPh>
    <rPh sb="4" eb="6">
      <t>キンガク</t>
    </rPh>
    <rPh sb="7" eb="9">
      <t>ヘンコウ</t>
    </rPh>
    <rPh sb="9" eb="10">
      <t>ゴ</t>
    </rPh>
    <phoneticPr fontId="1"/>
  </si>
  <si>
    <t>助成金額</t>
    <rPh sb="0" eb="4">
      <t>ジョセイキンガク</t>
    </rPh>
    <phoneticPr fontId="1"/>
  </si>
  <si>
    <t>助成金額</t>
    <phoneticPr fontId="1"/>
  </si>
  <si>
    <t>多言語翻訳機導入事業</t>
    <phoneticPr fontId="1"/>
  </si>
  <si>
    <t>事業内容</t>
    <rPh sb="0" eb="4">
      <t>ジギョウナイヨウ</t>
    </rPh>
    <phoneticPr fontId="1"/>
  </si>
  <si>
    <t>保育業務支援システム導入事業</t>
    <phoneticPr fontId="21"/>
  </si>
  <si>
    <t>プルダウンリスト</t>
    <phoneticPr fontId="1"/>
  </si>
  <si>
    <t>導入機能</t>
    <rPh sb="0" eb="4">
      <t>ドウニュウキノウ</t>
    </rPh>
    <phoneticPr fontId="21"/>
  </si>
  <si>
    <t>①</t>
    <phoneticPr fontId="21"/>
  </si>
  <si>
    <t>②</t>
    <phoneticPr fontId="1"/>
  </si>
  <si>
    <t>③</t>
    <phoneticPr fontId="1"/>
  </si>
  <si>
    <t>④</t>
    <phoneticPr fontId="1"/>
  </si>
  <si>
    <t>⑤</t>
    <phoneticPr fontId="1"/>
  </si>
  <si>
    <t>⑥</t>
    <phoneticPr fontId="1"/>
  </si>
  <si>
    <t>OFFSET(プルダウンリスト!$C$7,0,MATCH($K$14,プルダウンリスト!$C$6:$Q$6,0)-1,COUNTA(OFFSET(プルダウンリスト!$C$7,0,MATCH($K$14,プルダウンリスト!$C$6:$Q$6,0)-1,4,1)),1)</t>
    <phoneticPr fontId="1"/>
  </si>
  <si>
    <t>②　承認番号</t>
    <rPh sb="2" eb="6">
      <t>ショウニンバンゴウ</t>
    </rPh>
    <phoneticPr fontId="1"/>
  </si>
  <si>
    <t>③　変更届する提出する際の未入力</t>
    <rPh sb="2" eb="5">
      <t>ヘンコウトドケ</t>
    </rPh>
    <rPh sb="7" eb="9">
      <t>テイシュツ</t>
    </rPh>
    <rPh sb="11" eb="12">
      <t>サイ</t>
    </rPh>
    <rPh sb="13" eb="16">
      <t>ミニュウリョク</t>
    </rPh>
    <phoneticPr fontId="1"/>
  </si>
  <si>
    <t>④　実績報告を提出する際の未入力</t>
    <rPh sb="2" eb="6">
      <t>ジッセキホウコク</t>
    </rPh>
    <rPh sb="7" eb="9">
      <t>テイシュツ</t>
    </rPh>
    <rPh sb="11" eb="12">
      <t>サイ</t>
    </rPh>
    <rPh sb="13" eb="16">
      <t>ミニュウリョク</t>
    </rPh>
    <phoneticPr fontId="1"/>
  </si>
  <si>
    <t>②　承認番号</t>
    <phoneticPr fontId="1"/>
  </si>
  <si>
    <t>③　変更届</t>
    <rPh sb="2" eb="4">
      <t>ヘンコウ</t>
    </rPh>
    <rPh sb="4" eb="5">
      <t>トドケ</t>
    </rPh>
    <phoneticPr fontId="1"/>
  </si>
  <si>
    <t>④　実績報告</t>
    <rPh sb="2" eb="6">
      <t>ジッセキホウコク</t>
    </rPh>
    <phoneticPr fontId="1"/>
  </si>
  <si>
    <t>過去に当該事業により補助を受けていますか</t>
    <phoneticPr fontId="1"/>
  </si>
  <si>
    <t>保育業務支援システム導入事業</t>
  </si>
  <si>
    <t>多言語翻訳機導入事業</t>
  </si>
  <si>
    <t>保育業務支援システム導入事業</t>
    <phoneticPr fontId="1"/>
  </si>
  <si>
    <t>導入機能
（キャッシュレス決済に関する機能）</t>
    <phoneticPr fontId="1"/>
  </si>
  <si>
    <t>キャッシュレス決済に関する機能</t>
    <rPh sb="7" eb="9">
      <t>ケッサイ</t>
    </rPh>
    <rPh sb="10" eb="11">
      <t>カン</t>
    </rPh>
    <rPh sb="13" eb="15">
      <t>キノウ</t>
    </rPh>
    <phoneticPr fontId="1"/>
  </si>
  <si>
    <t>○</t>
  </si>
  <si>
    <t>多言語翻訳機及びシステムの補助を受けている。</t>
  </si>
  <si>
    <t>多言語翻訳機及びシステムの補助を受けている。</t>
    <phoneticPr fontId="1"/>
  </si>
  <si>
    <t>多言語翻訳機のみ補助をうけている。</t>
    <phoneticPr fontId="1"/>
  </si>
  <si>
    <t>システムのみ補助を受けている。</t>
    <phoneticPr fontId="1"/>
  </si>
  <si>
    <t>補助は受けていない</t>
    <phoneticPr fontId="1"/>
  </si>
  <si>
    <t>過去の補助金</t>
    <rPh sb="0" eb="2">
      <t>カコ</t>
    </rPh>
    <rPh sb="3" eb="6">
      <t>ホジョキン</t>
    </rPh>
    <phoneticPr fontId="1"/>
  </si>
  <si>
    <t>プルダウンリスト</t>
  </si>
  <si>
    <t>多言語翻訳機のみ補助をうけている。</t>
  </si>
  <si>
    <t>システムのみ補助を受けている。</t>
  </si>
  <si>
    <t>補助は受けていない</t>
    <rPh sb="0" eb="2">
      <t>ホジョ</t>
    </rPh>
    <rPh sb="3" eb="4">
      <t>ウ</t>
    </rPh>
    <phoneticPr fontId="1"/>
  </si>
  <si>
    <t>○</t>
    <phoneticPr fontId="1"/>
  </si>
  <si>
    <t>保育に関する計画・記録に関する機能</t>
    <phoneticPr fontId="1"/>
  </si>
  <si>
    <t>保護者との連絡に関する機能</t>
    <phoneticPr fontId="1"/>
  </si>
  <si>
    <t>キャッシュレス決済に関する機能</t>
    <phoneticPr fontId="1"/>
  </si>
  <si>
    <t>多言語翻訳機導入事業</t>
    <phoneticPr fontId="1"/>
  </si>
  <si>
    <t>端末購入</t>
    <phoneticPr fontId="1"/>
  </si>
  <si>
    <t>事業内容</t>
    <rPh sb="0" eb="4">
      <t>ジギョウナイヨウ</t>
    </rPh>
    <phoneticPr fontId="1"/>
  </si>
  <si>
    <t>補助は受けていない。</t>
    <phoneticPr fontId="1"/>
  </si>
  <si>
    <t>＝</t>
    <phoneticPr fontId="1"/>
  </si>
  <si>
    <t>請求日</t>
    <phoneticPr fontId="1"/>
  </si>
  <si>
    <t>請求</t>
    <phoneticPr fontId="1"/>
  </si>
  <si>
    <t>施設・郵便番号</t>
    <rPh sb="0" eb="2">
      <t>シセツ</t>
    </rPh>
    <rPh sb="3" eb="7">
      <t>ユウビンバンゴウ</t>
    </rPh>
    <phoneticPr fontId="1"/>
  </si>
  <si>
    <t>設置者・事業者住所
（※施設の住所ではありません）</t>
    <rPh sb="0" eb="3">
      <t>セッチシャ</t>
    </rPh>
    <rPh sb="4" eb="7">
      <t>ジギョウシャ</t>
    </rPh>
    <rPh sb="7" eb="9">
      <t>ジュウショ</t>
    </rPh>
    <rPh sb="12" eb="14">
      <t>シセツ</t>
    </rPh>
    <rPh sb="15" eb="17">
      <t>ジュウショ</t>
    </rPh>
    <phoneticPr fontId="1"/>
  </si>
  <si>
    <t>横浜市中区本町6-50-10　××××ビル13階</t>
    <rPh sb="0" eb="3">
      <t>ヨコハマシ</t>
    </rPh>
    <rPh sb="3" eb="5">
      <t>ナカク</t>
    </rPh>
    <rPh sb="5" eb="7">
      <t>ホンチョウ</t>
    </rPh>
    <rPh sb="23" eb="24">
      <t>カイ</t>
    </rPh>
    <phoneticPr fontId="1"/>
  </si>
  <si>
    <t>代表者氏名
(理事長・代表取締役氏名等）</t>
    <rPh sb="0" eb="2">
      <t>ダイヒョウ</t>
    </rPh>
    <rPh sb="2" eb="3">
      <t>シャ</t>
    </rPh>
    <rPh sb="3" eb="5">
      <t>シメイ</t>
    </rPh>
    <rPh sb="7" eb="10">
      <t>リジチョウ</t>
    </rPh>
    <rPh sb="11" eb="13">
      <t>ダイヒョウ</t>
    </rPh>
    <rPh sb="13" eb="16">
      <t>トリシマリヤク</t>
    </rPh>
    <rPh sb="16" eb="18">
      <t>シメイ</t>
    </rPh>
    <rPh sb="18" eb="19">
      <t>ナド</t>
    </rPh>
    <phoneticPr fontId="1"/>
  </si>
  <si>
    <t>タブレット端末１台とパソコン２台ではなく、タブレット端末２台とパソコン１台を購入します。</t>
    <phoneticPr fontId="1"/>
  </si>
  <si>
    <t>　横浜市保育所等における業務効率化推進事業補助金交付要綱第７条第１項に基づき、横浜市保育所等における業務効率化推進事業実施計画書を提出します。</t>
    <rPh sb="1" eb="4">
      <t>ヨコハマシ</t>
    </rPh>
    <rPh sb="4" eb="6">
      <t>ホイク</t>
    </rPh>
    <rPh sb="6" eb="7">
      <t>ショ</t>
    </rPh>
    <rPh sb="7" eb="8">
      <t>トウ</t>
    </rPh>
    <rPh sb="12" eb="14">
      <t>ギョウム</t>
    </rPh>
    <rPh sb="14" eb="17">
      <t>コウリツカ</t>
    </rPh>
    <rPh sb="17" eb="19">
      <t>スイシン</t>
    </rPh>
    <rPh sb="19" eb="21">
      <t>ジギョウ</t>
    </rPh>
    <rPh sb="21" eb="24">
      <t>ホジョキン</t>
    </rPh>
    <rPh sb="24" eb="26">
      <t>コウフ</t>
    </rPh>
    <rPh sb="26" eb="28">
      <t>ヨウコウ</t>
    </rPh>
    <rPh sb="28" eb="29">
      <t>ダイ</t>
    </rPh>
    <rPh sb="30" eb="31">
      <t>ジョウ</t>
    </rPh>
    <rPh sb="31" eb="32">
      <t>ダイ</t>
    </rPh>
    <rPh sb="33" eb="34">
      <t>コウ</t>
    </rPh>
    <rPh sb="35" eb="36">
      <t>モト</t>
    </rPh>
    <rPh sb="65" eb="67">
      <t>テイシュツ</t>
    </rPh>
    <phoneticPr fontId="1"/>
  </si>
  <si>
    <t>実施施設名称</t>
    <rPh sb="0" eb="2">
      <t>ジッシ</t>
    </rPh>
    <rPh sb="2" eb="4">
      <t>シセツ</t>
    </rPh>
    <rPh sb="4" eb="6">
      <t>メイショウ</t>
    </rPh>
    <phoneticPr fontId="1"/>
  </si>
  <si>
    <t>実施施設所在地</t>
    <rPh sb="0" eb="2">
      <t>ジッシ</t>
    </rPh>
    <rPh sb="2" eb="4">
      <t>シセツ</t>
    </rPh>
    <rPh sb="4" eb="7">
      <t>ショザイチ</t>
    </rPh>
    <phoneticPr fontId="1"/>
  </si>
  <si>
    <t>補助金申請予定額</t>
    <rPh sb="0" eb="3">
      <t>ホジョキン</t>
    </rPh>
    <rPh sb="3" eb="5">
      <t>シンセイ</t>
    </rPh>
    <rPh sb="5" eb="7">
      <t>ヨテイ</t>
    </rPh>
    <rPh sb="7" eb="8">
      <t>キンガク</t>
    </rPh>
    <phoneticPr fontId="1"/>
  </si>
  <si>
    <t>保育業務支援システム導入事業
(1)　保育業務支援システム導入費用の見積書及び内訳明細書
(2)　保育業務支援システムに搭載されている機能等を詳細に確認できる資料
(3)　保育業務支援システムの導入に必要な端末の購入費用やインターネット環境の整備費用等の見積書及び内訳明細書
多言語翻訳機導入事業
(1)　多言語翻訳機導入費用の見積書及び内訳明細書
(2)　多言語翻訳機に搭載されている機能等を詳細に確認できる資料
(3)　多言語翻訳機の導入に必要なインターネット環境の整備費用等の見積書及び内訳明細書</t>
    <rPh sb="0" eb="2">
      <t>ホイク</t>
    </rPh>
    <rPh sb="2" eb="4">
      <t>ギョウムシ</t>
    </rPh>
    <rPh sb="4" eb="6">
      <t>エン</t>
    </rPh>
    <rPh sb="10" eb="14">
      <t>ドウニュウジギョウ</t>
    </rPh>
    <rPh sb="29" eb="33">
      <t>ドウニュウヒヨウ</t>
    </rPh>
    <rPh sb="123" eb="125">
      <t>ヒヨウ</t>
    </rPh>
    <rPh sb="139" eb="149">
      <t>タゲンゴホンヤクキドウニュウジギョウ</t>
    </rPh>
    <rPh sb="160" eb="164">
      <t>ドウニュウヒヨウ</t>
    </rPh>
    <rPh sb="220" eb="222">
      <t>ドウニュウ</t>
    </rPh>
    <rPh sb="223" eb="225">
      <t>ヒツヨウ</t>
    </rPh>
    <rPh sb="238" eb="240">
      <t>ヒヨウ</t>
    </rPh>
    <phoneticPr fontId="1"/>
  </si>
  <si>
    <t>※見積書中、一部の製品のみ補助の対象とする場合は、その金額のみ記入してください。</t>
    <rPh sb="4" eb="5">
      <t>チュウ</t>
    </rPh>
    <rPh sb="6" eb="8">
      <t>イチブ</t>
    </rPh>
    <rPh sb="9" eb="11">
      <t>セイヒン</t>
    </rPh>
    <rPh sb="13" eb="15">
      <t>ホジョ</t>
    </rPh>
    <rPh sb="16" eb="18">
      <t>タイショウ</t>
    </rPh>
    <rPh sb="21" eb="23">
      <t>バアイ</t>
    </rPh>
    <rPh sb="27" eb="29">
      <t>キンガク</t>
    </rPh>
    <rPh sb="31" eb="33">
      <t>キニュウ</t>
    </rPh>
    <phoneticPr fontId="1"/>
  </si>
  <si>
    <t>　横浜市保育所等における業務効率化推進事業補助金交付要綱第９条に基づき、横浜市保育所等における業務効率化推進事業実施計画変更の承認を申請します。</t>
    <rPh sb="1" eb="4">
      <t>ヨコハマシ</t>
    </rPh>
    <rPh sb="4" eb="6">
      <t>ホイク</t>
    </rPh>
    <rPh sb="6" eb="7">
      <t>ショ</t>
    </rPh>
    <rPh sb="7" eb="8">
      <t>トウ</t>
    </rPh>
    <rPh sb="12" eb="14">
      <t>ギョウム</t>
    </rPh>
    <rPh sb="14" eb="17">
      <t>コウリツカ</t>
    </rPh>
    <rPh sb="17" eb="19">
      <t>スイシン</t>
    </rPh>
    <rPh sb="19" eb="21">
      <t>ジギョウ</t>
    </rPh>
    <rPh sb="21" eb="24">
      <t>ホジョキン</t>
    </rPh>
    <rPh sb="24" eb="26">
      <t>コウフ</t>
    </rPh>
    <rPh sb="26" eb="28">
      <t>ヨウコウ</t>
    </rPh>
    <rPh sb="28" eb="29">
      <t>ダイ</t>
    </rPh>
    <rPh sb="30" eb="31">
      <t>ジョウ</t>
    </rPh>
    <rPh sb="32" eb="33">
      <t>モト</t>
    </rPh>
    <rPh sb="60" eb="62">
      <t>ヘンコウ</t>
    </rPh>
    <rPh sb="63" eb="65">
      <t>ショウニン</t>
    </rPh>
    <rPh sb="66" eb="68">
      <t>シンセイ</t>
    </rPh>
    <phoneticPr fontId="1"/>
  </si>
  <si>
    <t>補助金額</t>
    <rPh sb="0" eb="2">
      <t>ホジョ</t>
    </rPh>
    <rPh sb="2" eb="4">
      <t>キンガク</t>
    </rPh>
    <phoneticPr fontId="1"/>
  </si>
  <si>
    <t>保育業務支援システム導入事業
(1)　保育業務支援システム導入費用の見積書及び内訳明細書
(2)　保育業務支援システムに搭載されている機能等を詳細に確認できる資料
(3)　保育業務支援システムの導入に必要な端末の購入費用やインターネット環境の整備費用等の見積書及び内訳明細書
多言語翻訳機導入事業
(1)　多言語翻訳機導入費用の見積書及び内訳明細書
(2)　多言語翻訳機に搭載されている機能等を詳細に確認できる資料
(3)　多言語翻訳機の導入に必要なインターネット環境の整備費用等の見積書及び内訳明細書</t>
    <rPh sb="29" eb="33">
      <t>ドウニュウヒヨウ</t>
    </rPh>
    <rPh sb="123" eb="126">
      <t>ヒヨウトウ</t>
    </rPh>
    <rPh sb="160" eb="162">
      <t>ドウニュウ</t>
    </rPh>
    <rPh sb="162" eb="164">
      <t>ヒヨウ</t>
    </rPh>
    <rPh sb="238" eb="241">
      <t>ヒヨウトウ</t>
    </rPh>
    <phoneticPr fontId="1"/>
  </si>
  <si>
    <t>横浜市保育所等における業務効率化推進事業補助金申請書兼実績報告書</t>
    <rPh sb="0" eb="3">
      <t>ヨコハマシ</t>
    </rPh>
    <rPh sb="3" eb="5">
      <t>ホイク</t>
    </rPh>
    <rPh sb="5" eb="6">
      <t>ショ</t>
    </rPh>
    <rPh sb="6" eb="7">
      <t>トウ</t>
    </rPh>
    <rPh sb="11" eb="13">
      <t>ギョウム</t>
    </rPh>
    <rPh sb="13" eb="16">
      <t>コウリツカ</t>
    </rPh>
    <rPh sb="16" eb="18">
      <t>スイシン</t>
    </rPh>
    <rPh sb="18" eb="20">
      <t>ジギョウ</t>
    </rPh>
    <rPh sb="20" eb="23">
      <t>ホジョキン</t>
    </rPh>
    <rPh sb="23" eb="26">
      <t>シンセイショ</t>
    </rPh>
    <rPh sb="26" eb="27">
      <t>ケン</t>
    </rPh>
    <rPh sb="27" eb="29">
      <t>ジッセキ</t>
    </rPh>
    <rPh sb="29" eb="32">
      <t>ホウコクショ</t>
    </rPh>
    <phoneticPr fontId="1"/>
  </si>
  <si>
    <t>等における業務効率化推進事業補助金交付要綱第10条に基づき、補助金を申請及び実績報告をします。
　なお、補助金の交付を受けるにあたっては、横浜市補助金等の交付に関する規則（平成17年11月30日横浜市規則第139号）及び横浜市保育所等における業務効率化推進事業補助金交付要綱を遵守します。</t>
    <rPh sb="14" eb="17">
      <t>ホジョキン</t>
    </rPh>
    <rPh sb="17" eb="19">
      <t>コウフ</t>
    </rPh>
    <rPh sb="30" eb="32">
      <t>ホジョ</t>
    </rPh>
    <rPh sb="130" eb="133">
      <t>ホジョキン</t>
    </rPh>
    <rPh sb="133" eb="135">
      <t>コウフ</t>
    </rPh>
    <phoneticPr fontId="1"/>
  </si>
  <si>
    <t>保育業務支援システム導入事業
(1)　保育業務支援システムが導入されたことがわかる書類
(2)　導入された保育業務支援システムの仕様等が確認できる資料
(3)　領収書等の写し
(4)　納品書
(5)　入札又は見積りに係る理由書（必要な場合のみ）
多言語翻訳機導入事業
(1)　領収書等の写し
(2)　導入された多言語翻訳機の仕様等が確認できる資料
(3)　納品書
(4)　入札又は見積りに係る理由書（必要な場合のみ）</t>
    <rPh sb="0" eb="2">
      <t>ホイク</t>
    </rPh>
    <rPh sb="2" eb="4">
      <t>ギョウムシ</t>
    </rPh>
    <rPh sb="4" eb="6">
      <t>エン</t>
    </rPh>
    <rPh sb="10" eb="14">
      <t>ドウニュウジギョウ</t>
    </rPh>
    <rPh sb="19" eb="21">
      <t>ホイク</t>
    </rPh>
    <rPh sb="21" eb="25">
      <t>ギョウムシエン</t>
    </rPh>
    <rPh sb="30" eb="32">
      <t>ドウニュウ</t>
    </rPh>
    <rPh sb="41" eb="43">
      <t>ショルイ</t>
    </rPh>
    <rPh sb="48" eb="50">
      <t>ドウニュウ</t>
    </rPh>
    <rPh sb="53" eb="55">
      <t>ホイク</t>
    </rPh>
    <rPh sb="55" eb="57">
      <t>ギョウム</t>
    </rPh>
    <rPh sb="57" eb="59">
      <t>シエン</t>
    </rPh>
    <rPh sb="64" eb="66">
      <t>シヨウ</t>
    </rPh>
    <rPh sb="66" eb="67">
      <t>トウ</t>
    </rPh>
    <rPh sb="68" eb="70">
      <t>カクニン</t>
    </rPh>
    <rPh sb="73" eb="75">
      <t>シリョウ</t>
    </rPh>
    <rPh sb="92" eb="95">
      <t>ノウヒンショ</t>
    </rPh>
    <rPh sb="100" eb="103">
      <t>ニュウサツマタ</t>
    </rPh>
    <rPh sb="114" eb="116">
      <t>ヒツヨウ</t>
    </rPh>
    <rPh sb="117" eb="119">
      <t>バアイ</t>
    </rPh>
    <rPh sb="151" eb="153">
      <t>ドウニュウ</t>
    </rPh>
    <rPh sb="163" eb="165">
      <t>シヨウ</t>
    </rPh>
    <rPh sb="165" eb="166">
      <t>トウ</t>
    </rPh>
    <rPh sb="167" eb="169">
      <t>カクニン</t>
    </rPh>
    <rPh sb="172" eb="174">
      <t>シリョウ</t>
    </rPh>
    <phoneticPr fontId="1"/>
  </si>
  <si>
    <t>横浜市保育所等における業務効率化推進事業補助金申請書兼実績報告内訳書</t>
    <rPh sb="0" eb="2">
      <t>ヨコハマ</t>
    </rPh>
    <rPh sb="2" eb="3">
      <t>シ</t>
    </rPh>
    <rPh sb="3" eb="5">
      <t>ホイク</t>
    </rPh>
    <rPh sb="5" eb="6">
      <t>ショ</t>
    </rPh>
    <rPh sb="6" eb="7">
      <t>トウ</t>
    </rPh>
    <rPh sb="11" eb="13">
      <t>ギョウム</t>
    </rPh>
    <rPh sb="13" eb="16">
      <t>コウリツカ</t>
    </rPh>
    <rPh sb="16" eb="18">
      <t>スイシン</t>
    </rPh>
    <rPh sb="18" eb="20">
      <t>ジギョウ</t>
    </rPh>
    <rPh sb="20" eb="23">
      <t>ホジョキン</t>
    </rPh>
    <rPh sb="23" eb="26">
      <t>シンセイショ</t>
    </rPh>
    <rPh sb="26" eb="27">
      <t>ケン</t>
    </rPh>
    <rPh sb="27" eb="29">
      <t>ジッセキ</t>
    </rPh>
    <rPh sb="29" eb="31">
      <t>ホウコク</t>
    </rPh>
    <rPh sb="31" eb="34">
      <t>ウチワケショ</t>
    </rPh>
    <phoneticPr fontId="1"/>
  </si>
  <si>
    <t>横浜市保育所等における業務効率化推進事業補助金請求書</t>
    <rPh sb="0" eb="3">
      <t>ヨコハマシ</t>
    </rPh>
    <rPh sb="3" eb="5">
      <t>ホイク</t>
    </rPh>
    <rPh sb="5" eb="6">
      <t>ショ</t>
    </rPh>
    <rPh sb="6" eb="7">
      <t>トウ</t>
    </rPh>
    <rPh sb="11" eb="13">
      <t>ギョウム</t>
    </rPh>
    <rPh sb="13" eb="16">
      <t>コウリツカ</t>
    </rPh>
    <rPh sb="16" eb="18">
      <t>スイシン</t>
    </rPh>
    <rPh sb="18" eb="20">
      <t>ジギョウ</t>
    </rPh>
    <rPh sb="20" eb="23">
      <t>ホジョキン</t>
    </rPh>
    <rPh sb="23" eb="26">
      <t>セイキュウショ</t>
    </rPh>
    <phoneticPr fontId="1"/>
  </si>
  <si>
    <t>　横浜市保育所等における業務効率化推進事業補助金交付要綱第12条に基づき、横浜市保育所等における業務効率化推進事業補助金を請求します。</t>
    <rPh sb="1" eb="4">
      <t>ヨコハマシ</t>
    </rPh>
    <rPh sb="4" eb="6">
      <t>ホイク</t>
    </rPh>
    <rPh sb="6" eb="7">
      <t>ショ</t>
    </rPh>
    <rPh sb="7" eb="8">
      <t>トウ</t>
    </rPh>
    <rPh sb="12" eb="14">
      <t>ギョウム</t>
    </rPh>
    <rPh sb="14" eb="17">
      <t>コウリツカ</t>
    </rPh>
    <rPh sb="17" eb="19">
      <t>スイシン</t>
    </rPh>
    <rPh sb="19" eb="21">
      <t>ジギョウ</t>
    </rPh>
    <rPh sb="21" eb="24">
      <t>ホジョキン</t>
    </rPh>
    <rPh sb="24" eb="26">
      <t>コウフ</t>
    </rPh>
    <rPh sb="26" eb="28">
      <t>ヨウコウ</t>
    </rPh>
    <rPh sb="28" eb="29">
      <t>ダイ</t>
    </rPh>
    <rPh sb="31" eb="32">
      <t>ジョウ</t>
    </rPh>
    <rPh sb="33" eb="34">
      <t>モト</t>
    </rPh>
    <rPh sb="57" eb="60">
      <t>ホジョキン</t>
    </rPh>
    <rPh sb="61" eb="63">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</si>
</sst>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411]ge\.m\.d;@"/>
    <numFmt numFmtId="177" formatCode="#,##0\—"/>
    <numFmt numFmtId="178" formatCode="&quot;¥&quot;#,##0\—"/>
    <numFmt numFmtId="179" formatCode="0_ "/>
    <numFmt numFmtId="180" formatCode="000"/>
    <numFmt numFmtId="181" formatCode="[$-411]ggge&quot;年&quot;m&quot;月&quot;d&quot;日&quot;;@"/>
    <numFmt numFmtId="182" formatCode="[&lt;=999]000;[&lt;=9999]000\-00;000\-0000"/>
    <numFmt numFmtId="183" formatCode="#"/>
    <numFmt numFmtId="184" formatCode="#,##0_);[Red]\(#,##0\)"/>
  </numFmts>
  <fonts count="28"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1"/>
      <color theme="1"/>
      <name val="ＭＳ 明朝"/>
      <family val="1"/>
      <charset val="128"/>
    </font>
    <font>
      <sz val="10"/>
      <color theme="1"/>
      <name val="ＭＳ 明朝"/>
      <family val="1"/>
      <charset val="128"/>
    </font>
    <font>
      <sz val="11"/>
      <color theme="1"/>
      <name val="ＭＳ Ｐゴシック"/>
      <family val="2"/>
      <charset val="128"/>
    </font>
    <font>
      <sz val="11"/>
      <color theme="1"/>
      <name val="ＭＳ Ｐゴシック"/>
      <family val="3"/>
      <charset val="128"/>
    </font>
    <font>
      <sz val="9"/>
      <color theme="1"/>
      <name val="ＭＳ Ｐゴシック"/>
      <family val="3"/>
      <charset val="128"/>
    </font>
    <font>
      <sz val="12"/>
      <color theme="1"/>
      <name val="ＭＳ Ｐゴシック"/>
      <family val="2"/>
      <charset val="128"/>
    </font>
    <font>
      <sz val="12"/>
      <color theme="1"/>
      <name val="ＭＳ Ｐゴシック"/>
      <family val="3"/>
      <charset val="128"/>
    </font>
    <font>
      <sz val="12"/>
      <color theme="1"/>
      <name val="ＭＳ 明朝"/>
      <family val="1"/>
      <charset val="128"/>
    </font>
    <font>
      <sz val="12"/>
      <color rgb="FFFF0000"/>
      <name val="ＭＳ 明朝"/>
      <family val="1"/>
      <charset val="128"/>
    </font>
    <font>
      <b/>
      <sz val="12"/>
      <color rgb="FFFF0000"/>
      <name val="ＭＳ Ｐゴシック"/>
      <family val="3"/>
      <charset val="128"/>
    </font>
    <font>
      <b/>
      <sz val="10"/>
      <color rgb="FFFF0000"/>
      <name val="ＭＳ Ｐゴシック"/>
      <family val="3"/>
      <charset val="128"/>
    </font>
    <font>
      <b/>
      <sz val="18"/>
      <color rgb="FFFF0000"/>
      <name val="ＭＳ Ｐゴシック"/>
      <family val="3"/>
      <charset val="128"/>
    </font>
    <font>
      <b/>
      <sz val="14"/>
      <color theme="1"/>
      <name val="ＭＳ Ｐゴシック"/>
      <family val="3"/>
      <charset val="128"/>
    </font>
    <font>
      <u/>
      <sz val="11"/>
      <color theme="10"/>
      <name val="ＭＳ Ｐゴシック"/>
      <family val="2"/>
      <charset val="128"/>
    </font>
    <font>
      <b/>
      <sz val="22"/>
      <color rgb="FFFF0000"/>
      <name val="ＭＳ Ｐゴシック"/>
      <family val="3"/>
      <charset val="128"/>
    </font>
    <font>
      <b/>
      <sz val="24"/>
      <color rgb="FFFF0000"/>
      <name val="ＭＳ Ｐゴシック"/>
      <family val="3"/>
      <charset val="128"/>
    </font>
    <font>
      <sz val="11"/>
      <color theme="1"/>
      <name val="Meiryo UI"/>
      <family val="3"/>
      <charset val="128"/>
    </font>
    <font>
      <sz val="6"/>
      <name val="游ゴシック"/>
      <family val="2"/>
      <charset val="128"/>
      <scheme val="minor"/>
    </font>
    <font>
      <sz val="11"/>
      <color theme="1"/>
      <name val="游ゴシック"/>
      <family val="2"/>
      <charset val="128"/>
      <scheme val="minor"/>
    </font>
    <font>
      <sz val="10"/>
      <color theme="0"/>
      <name val="ＭＳ Ｐゴシック"/>
      <family val="2"/>
      <charset val="128"/>
    </font>
    <font>
      <b/>
      <sz val="14"/>
      <color rgb="FFFF0000"/>
      <name val="ＭＳ Ｐゴシック"/>
      <family val="3"/>
      <charset val="128"/>
    </font>
    <font>
      <sz val="10"/>
      <color theme="1"/>
      <name val="Meiryo UI"/>
      <family val="3"/>
      <charset val="128"/>
    </font>
    <font>
      <sz val="12"/>
      <color theme="0"/>
      <name val="ＭＳ Ｐゴシック"/>
      <family val="2"/>
      <charset val="128"/>
    </font>
    <font>
      <b/>
      <sz val="12"/>
      <color theme="1"/>
      <name val="ＭＳ Ｐ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bgColor indexed="64"/>
      </patternFill>
    </fill>
  </fills>
  <borders count="1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hair">
        <color indexed="64"/>
      </left>
      <right style="dotted">
        <color indexed="64"/>
      </right>
      <top style="medium">
        <color indexed="64"/>
      </top>
      <bottom style="dotted">
        <color indexed="64"/>
      </bottom>
      <diagonal/>
    </border>
    <border>
      <left style="dotted">
        <color indexed="64"/>
      </left>
      <right style="hair">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thin">
        <color theme="0"/>
      </left>
      <right/>
      <top style="medium">
        <color indexed="64"/>
      </top>
      <bottom style="thin">
        <color indexed="64"/>
      </bottom>
      <diagonal/>
    </border>
    <border>
      <left style="thin">
        <color theme="0"/>
      </left>
      <right style="thin">
        <color theme="0"/>
      </right>
      <top style="medium">
        <color indexed="64"/>
      </top>
      <bottom/>
      <diagonal/>
    </border>
    <border>
      <left/>
      <right/>
      <top style="thin">
        <color theme="0"/>
      </top>
      <bottom style="thin">
        <color theme="0"/>
      </bottom>
      <diagonal/>
    </border>
    <border>
      <left style="thin">
        <color theme="0"/>
      </left>
      <right style="thin">
        <color theme="0"/>
      </right>
      <top style="thin">
        <color theme="0"/>
      </top>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style="thin">
        <color theme="0"/>
      </right>
      <top/>
      <bottom style="thin">
        <color theme="0"/>
      </bottom>
      <diagonal/>
    </border>
    <border>
      <left/>
      <right style="medium">
        <color indexed="64"/>
      </right>
      <top style="thin">
        <color theme="0"/>
      </top>
      <bottom style="thin">
        <color theme="0"/>
      </bottom>
      <diagonal/>
    </border>
    <border>
      <left style="medium">
        <color indexed="64"/>
      </left>
      <right/>
      <top/>
      <bottom style="thin">
        <color theme="0"/>
      </bottom>
      <diagonal/>
    </border>
    <border>
      <left style="thin">
        <color theme="0"/>
      </left>
      <right/>
      <top/>
      <bottom style="thin">
        <color theme="0"/>
      </bottom>
      <diagonal/>
    </border>
    <border>
      <left style="medium">
        <color indexed="64"/>
      </left>
      <right/>
      <top style="thin">
        <color theme="0"/>
      </top>
      <bottom style="thin">
        <color theme="0"/>
      </bottom>
      <diagonal/>
    </border>
    <border>
      <left style="thin">
        <color theme="0"/>
      </left>
      <right style="thin">
        <color theme="0"/>
      </right>
      <top/>
      <bottom style="medium">
        <color indexed="64"/>
      </bottom>
      <diagonal/>
    </border>
    <border>
      <left/>
      <right style="medium">
        <color indexed="64"/>
      </right>
      <top style="thin">
        <color theme="0"/>
      </top>
      <bottom/>
      <diagonal/>
    </border>
    <border>
      <left style="thin">
        <color theme="0"/>
      </left>
      <right style="thin">
        <color theme="0"/>
      </right>
      <top style="thin">
        <color theme="0"/>
      </top>
      <bottom style="thin">
        <color theme="0"/>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diagonal/>
    </border>
    <border>
      <left style="thin">
        <color theme="0"/>
      </left>
      <right style="thin">
        <color theme="0"/>
      </right>
      <top/>
      <bottom style="thin">
        <color theme="0"/>
      </bottom>
      <diagonal/>
    </border>
    <border>
      <left style="dotted">
        <color indexed="64"/>
      </left>
      <right style="dotted">
        <color indexed="64"/>
      </right>
      <top style="dotted">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diagonal/>
    </border>
    <border>
      <left/>
      <right style="thin">
        <color theme="0"/>
      </right>
      <top style="thin">
        <color theme="0"/>
      </top>
      <bottom style="thin">
        <color theme="0"/>
      </bottom>
      <diagonal/>
    </border>
    <border>
      <left/>
      <right/>
      <top style="thin">
        <color theme="0"/>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theme="0"/>
      </top>
      <bottom/>
      <diagonal/>
    </border>
    <border>
      <left style="thin">
        <color theme="0"/>
      </left>
      <right/>
      <top style="medium">
        <color indexed="64"/>
      </top>
      <bottom/>
      <diagonal/>
    </border>
    <border>
      <left style="thin">
        <color theme="0"/>
      </left>
      <right/>
      <top/>
      <bottom/>
      <diagonal/>
    </border>
    <border>
      <left style="dotted">
        <color indexed="64"/>
      </left>
      <right/>
      <top style="dott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theme="0"/>
      </right>
      <top style="thin">
        <color theme="0"/>
      </top>
      <bottom style="thin">
        <color theme="0"/>
      </bottom>
      <diagonal/>
    </border>
    <border>
      <left style="hair">
        <color indexed="64"/>
      </left>
      <right/>
      <top/>
      <bottom style="dotted">
        <color indexed="64"/>
      </bottom>
      <diagonal/>
    </border>
    <border>
      <left/>
      <right style="thin">
        <color theme="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otted">
        <color indexed="64"/>
      </right>
      <top style="dotted">
        <color indexed="64"/>
      </top>
      <bottom style="dotted">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22" fillId="0" borderId="0">
      <alignment vertical="center"/>
    </xf>
  </cellStyleXfs>
  <cellXfs count="564">
    <xf numFmtId="0" fontId="0" fillId="0" borderId="0" xfId="0">
      <alignment vertical="center"/>
    </xf>
    <xf numFmtId="0" fontId="2" fillId="0" borderId="0" xfId="0" applyFont="1" applyProtection="1">
      <alignment vertical="center"/>
      <protection hidden="1"/>
    </xf>
    <xf numFmtId="0" fontId="0" fillId="0" borderId="0" xfId="0" applyFont="1" applyProtection="1">
      <alignment vertical="center"/>
      <protection hidden="1"/>
    </xf>
    <xf numFmtId="0" fontId="7" fillId="0" borderId="55" xfId="0" applyFont="1" applyBorder="1" applyAlignment="1" applyProtection="1">
      <alignment horizontal="center" vertical="center"/>
      <protection hidden="1"/>
    </xf>
    <xf numFmtId="0" fontId="7" fillId="0" borderId="56" xfId="0" applyFont="1" applyBorder="1" applyAlignment="1" applyProtection="1">
      <alignment horizontal="center" vertical="center"/>
      <protection hidden="1"/>
    </xf>
    <xf numFmtId="0" fontId="9" fillId="0" borderId="0" xfId="0" applyFont="1" applyAlignment="1" applyProtection="1">
      <alignment horizontal="left" vertical="center" wrapText="1" indent="1"/>
      <protection hidden="1"/>
    </xf>
    <xf numFmtId="0" fontId="11" fillId="0" borderId="0" xfId="0" applyFont="1" applyFill="1" applyBorder="1" applyAlignment="1" applyProtection="1">
      <alignment horizontal="centerContinuous" vertical="center"/>
      <protection hidden="1"/>
    </xf>
    <xf numFmtId="0" fontId="11" fillId="0" borderId="0" xfId="0" applyFont="1" applyFill="1" applyBorder="1" applyProtection="1">
      <alignment vertical="center"/>
      <protection hidden="1"/>
    </xf>
    <xf numFmtId="0" fontId="11" fillId="0" borderId="0" xfId="0" applyFont="1" applyFill="1" applyBorder="1" applyAlignment="1" applyProtection="1">
      <alignment horizontal="left" vertical="center" wrapText="1" indent="7"/>
      <protection hidden="1"/>
    </xf>
    <xf numFmtId="0" fontId="11" fillId="0" borderId="0" xfId="0" applyFont="1" applyFill="1" applyBorder="1" applyAlignment="1" applyProtection="1">
      <alignment horizontal="left" vertical="center" indent="7"/>
      <protection hidden="1"/>
    </xf>
    <xf numFmtId="0" fontId="11" fillId="0" borderId="0" xfId="0" applyFont="1" applyFill="1" applyProtection="1">
      <alignment vertical="center"/>
      <protection hidden="1"/>
    </xf>
    <xf numFmtId="0"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vertical="center" wrapText="1"/>
      <protection hidden="1"/>
    </xf>
    <xf numFmtId="0" fontId="11" fillId="0" borderId="6"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3" xfId="0" applyFont="1" applyFill="1" applyBorder="1" applyAlignment="1" applyProtection="1">
      <alignment vertical="center"/>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5" fontId="11" fillId="0" borderId="0" xfId="0" applyNumberFormat="1" applyFont="1" applyFill="1" applyBorder="1" applyAlignment="1" applyProtection="1">
      <alignment vertical="center"/>
      <protection hidden="1"/>
    </xf>
    <xf numFmtId="0" fontId="11" fillId="0" borderId="7" xfId="0" applyFont="1" applyFill="1" applyBorder="1" applyAlignment="1" applyProtection="1">
      <alignment vertical="center"/>
      <protection hidden="1"/>
    </xf>
    <xf numFmtId="0" fontId="11" fillId="0" borderId="1" xfId="0" applyFont="1" applyFill="1" applyBorder="1" applyAlignment="1" applyProtection="1">
      <alignment vertical="center"/>
      <protection hidden="1"/>
    </xf>
    <xf numFmtId="177" fontId="11" fillId="0" borderId="1" xfId="0" applyNumberFormat="1" applyFont="1" applyFill="1" applyBorder="1" applyAlignment="1" applyProtection="1">
      <alignment horizontal="left" vertical="center"/>
      <protection hidden="1"/>
    </xf>
    <xf numFmtId="0" fontId="11" fillId="0" borderId="9" xfId="0" applyFont="1" applyFill="1" applyBorder="1" applyAlignment="1" applyProtection="1">
      <alignment vertical="center"/>
      <protection hidden="1"/>
    </xf>
    <xf numFmtId="177" fontId="11" fillId="0" borderId="4" xfId="0" applyNumberFormat="1" applyFont="1" applyFill="1" applyBorder="1" applyAlignment="1" applyProtection="1">
      <alignment horizontal="left" vertical="center"/>
      <protection hidden="1"/>
    </xf>
    <xf numFmtId="0" fontId="11" fillId="0" borderId="3" xfId="0" applyNumberFormat="1" applyFont="1" applyFill="1" applyBorder="1" applyAlignment="1" applyProtection="1">
      <alignment vertical="center"/>
      <protection hidden="1"/>
    </xf>
    <xf numFmtId="0" fontId="11" fillId="0" borderId="4" xfId="0" applyNumberFormat="1" applyFont="1" applyFill="1" applyBorder="1" applyAlignment="1" applyProtection="1">
      <alignment vertical="center"/>
      <protection hidden="1"/>
    </xf>
    <xf numFmtId="0" fontId="11" fillId="0" borderId="5" xfId="0" applyNumberFormat="1" applyFont="1" applyFill="1" applyBorder="1" applyAlignment="1" applyProtection="1">
      <alignment vertical="center"/>
      <protection hidden="1"/>
    </xf>
    <xf numFmtId="0" fontId="11" fillId="0" borderId="6" xfId="0" applyNumberFormat="1" applyFont="1" applyFill="1" applyBorder="1" applyAlignment="1" applyProtection="1">
      <alignment vertical="center"/>
      <protection hidden="1"/>
    </xf>
    <xf numFmtId="0" fontId="11" fillId="0" borderId="0" xfId="0" applyNumberFormat="1" applyFont="1" applyFill="1" applyBorder="1" applyAlignment="1" applyProtection="1">
      <alignment vertical="center"/>
      <protection hidden="1"/>
    </xf>
    <xf numFmtId="0" fontId="11" fillId="0" borderId="7" xfId="0" applyNumberFormat="1" applyFont="1" applyFill="1" applyBorder="1" applyAlignment="1" applyProtection="1">
      <alignment vertical="center"/>
      <protection hidden="1"/>
    </xf>
    <xf numFmtId="0" fontId="11" fillId="0" borderId="8" xfId="0" applyNumberFormat="1" applyFont="1" applyFill="1" applyBorder="1" applyAlignment="1" applyProtection="1">
      <alignment vertical="center"/>
      <protection hidden="1"/>
    </xf>
    <xf numFmtId="0" fontId="11" fillId="0" borderId="1" xfId="0" applyNumberFormat="1" applyFont="1" applyFill="1" applyBorder="1" applyAlignment="1" applyProtection="1">
      <alignment vertical="center"/>
      <protection hidden="1"/>
    </xf>
    <xf numFmtId="0" fontId="11" fillId="0" borderId="9" xfId="0" applyNumberFormat="1" applyFont="1" applyFill="1" applyBorder="1" applyAlignment="1" applyProtection="1">
      <alignment vertical="center"/>
      <protection hidden="1"/>
    </xf>
    <xf numFmtId="0" fontId="11" fillId="0" borderId="0" xfId="0" applyFont="1" applyFill="1" applyBorder="1" applyAlignment="1" applyProtection="1">
      <alignment horizontal="distributed" vertical="center" indent="1" shrinkToFit="1"/>
      <protection hidden="1"/>
    </xf>
    <xf numFmtId="0" fontId="11" fillId="0" borderId="0" xfId="0" applyFont="1" applyFill="1" applyAlignment="1" applyProtection="1">
      <protection hidden="1"/>
    </xf>
    <xf numFmtId="0" fontId="11" fillId="0" borderId="0" xfId="0" applyFont="1" applyFill="1" applyBorder="1" applyAlignment="1" applyProtection="1">
      <alignment vertical="top"/>
      <protection hidden="1"/>
    </xf>
    <xf numFmtId="0" fontId="11" fillId="0" borderId="0" xfId="0" applyFont="1" applyFill="1" applyBorder="1" applyAlignment="1" applyProtection="1">
      <alignment horizontal="right" vertical="top"/>
      <protection hidden="1"/>
    </xf>
    <xf numFmtId="0" fontId="11" fillId="0" borderId="0" xfId="0" applyFont="1" applyFill="1" applyBorder="1" applyAlignment="1" applyProtection="1">
      <alignment horizontal="right" vertical="center"/>
      <protection hidden="1"/>
    </xf>
    <xf numFmtId="0" fontId="11" fillId="0" borderId="0" xfId="0" applyFont="1" applyFill="1" applyBorder="1" applyAlignment="1" applyProtection="1">
      <alignment vertical="center" wrapText="1" shrinkToFit="1"/>
      <protection hidden="1"/>
    </xf>
    <xf numFmtId="0" fontId="11" fillId="0" borderId="0" xfId="0" applyFont="1" applyFill="1" applyBorder="1" applyAlignment="1" applyProtection="1">
      <protection hidden="1"/>
    </xf>
    <xf numFmtId="0" fontId="11" fillId="0" borderId="0" xfId="0" applyFont="1" applyFill="1" applyBorder="1" applyAlignment="1" applyProtection="1">
      <alignment vertical="center" wrapText="1"/>
      <protection hidden="1"/>
    </xf>
    <xf numFmtId="0" fontId="10" fillId="0" borderId="32" xfId="0" applyFont="1" applyFill="1" applyBorder="1" applyAlignment="1" applyProtection="1">
      <alignment horizontal="center" vertical="center"/>
      <protection hidden="1"/>
    </xf>
    <xf numFmtId="0" fontId="10" fillId="0" borderId="33" xfId="0" applyFont="1" applyFill="1" applyBorder="1" applyAlignment="1" applyProtection="1">
      <alignment horizontal="center" vertical="center"/>
      <protection hidden="1"/>
    </xf>
    <xf numFmtId="5" fontId="10" fillId="0" borderId="33" xfId="0" applyNumberFormat="1" applyFont="1" applyFill="1" applyBorder="1" applyAlignment="1" applyProtection="1">
      <alignment horizontal="center" vertical="center"/>
      <protection hidden="1"/>
    </xf>
    <xf numFmtId="0" fontId="10" fillId="0" borderId="34" xfId="0" applyFont="1" applyFill="1" applyBorder="1" applyAlignment="1" applyProtection="1">
      <alignment horizontal="center" vertical="center"/>
      <protection hidden="1"/>
    </xf>
    <xf numFmtId="0" fontId="10" fillId="0" borderId="35" xfId="0" applyFont="1" applyFill="1" applyBorder="1" applyAlignment="1" applyProtection="1">
      <alignment horizontal="center" vertical="center"/>
      <protection hidden="1"/>
    </xf>
    <xf numFmtId="0" fontId="10" fillId="0" borderId="36" xfId="0" applyFont="1" applyFill="1" applyBorder="1" applyAlignment="1" applyProtection="1">
      <alignment horizontal="center" vertical="center"/>
      <protection hidden="1"/>
    </xf>
    <xf numFmtId="0" fontId="10" fillId="0" borderId="37" xfId="0" applyFont="1" applyFill="1" applyBorder="1" applyAlignment="1" applyProtection="1">
      <alignment horizontal="center" vertical="center"/>
      <protection hidden="1"/>
    </xf>
    <xf numFmtId="0" fontId="10" fillId="0" borderId="0" xfId="0" applyNumberFormat="1" applyFont="1" applyFill="1" applyBorder="1" applyAlignment="1" applyProtection="1">
      <alignment horizontal="center" vertical="center"/>
      <protection hidden="1"/>
    </xf>
    <xf numFmtId="0" fontId="11" fillId="0" borderId="7" xfId="0" applyFont="1" applyFill="1" applyBorder="1" applyAlignment="1" applyProtection="1">
      <alignment horizontal="left" vertical="top"/>
      <protection hidden="1"/>
    </xf>
    <xf numFmtId="0" fontId="11" fillId="0" borderId="7" xfId="0" applyFont="1" applyFill="1" applyBorder="1" applyAlignment="1" applyProtection="1">
      <alignment vertical="center" wrapText="1" shrinkToFit="1"/>
      <protection hidden="1"/>
    </xf>
    <xf numFmtId="0" fontId="11" fillId="0" borderId="7" xfId="0" applyFont="1" applyFill="1" applyBorder="1" applyAlignment="1" applyProtection="1">
      <alignment horizontal="left" vertical="center" wrapText="1" indent="1" shrinkToFit="1"/>
      <protection hidden="1"/>
    </xf>
    <xf numFmtId="0" fontId="11" fillId="0" borderId="0" xfId="0" applyFont="1" applyFill="1" applyBorder="1" applyAlignment="1" applyProtection="1">
      <alignment horizontal="left" vertical="center" wrapText="1" indent="1" shrinkToFit="1"/>
      <protection hidden="1"/>
    </xf>
    <xf numFmtId="0" fontId="11" fillId="0" borderId="7" xfId="0" applyFont="1" applyFill="1" applyBorder="1" applyProtection="1">
      <alignment vertical="center"/>
      <protection hidden="1"/>
    </xf>
    <xf numFmtId="0" fontId="11" fillId="0" borderId="1" xfId="0" applyFont="1" applyFill="1" applyBorder="1" applyProtection="1">
      <alignment vertical="center"/>
      <protection hidden="1"/>
    </xf>
    <xf numFmtId="0" fontId="11" fillId="0" borderId="9" xfId="0" applyFont="1" applyFill="1" applyBorder="1" applyAlignment="1" applyProtection="1">
      <alignment horizontal="left" vertical="top"/>
      <protection hidden="1"/>
    </xf>
    <xf numFmtId="0" fontId="11" fillId="0" borderId="2" xfId="0" applyFont="1" applyFill="1" applyBorder="1" applyProtection="1">
      <alignment vertical="center"/>
      <protection hidden="1"/>
    </xf>
    <xf numFmtId="0" fontId="11" fillId="0" borderId="0" xfId="0" applyFont="1" applyFill="1" applyBorder="1" applyAlignment="1" applyProtection="1">
      <alignment vertical="top" wrapText="1"/>
      <protection hidden="1"/>
    </xf>
    <xf numFmtId="0" fontId="11" fillId="0" borderId="0" xfId="0" applyFont="1" applyFill="1" applyAlignment="1" applyProtection="1">
      <alignment horizontal="left" vertical="center"/>
      <protection hidden="1"/>
    </xf>
    <xf numFmtId="0" fontId="11" fillId="0" borderId="1" xfId="0" applyFont="1" applyFill="1" applyBorder="1" applyAlignment="1" applyProtection="1">
      <alignment vertical="center" wrapText="1"/>
      <protection hidden="1"/>
    </xf>
    <xf numFmtId="178" fontId="11" fillId="0" borderId="4" xfId="0" applyNumberFormat="1" applyFont="1" applyFill="1" applyBorder="1" applyAlignment="1" applyProtection="1">
      <alignment horizontal="left" vertical="center"/>
      <protection hidden="1"/>
    </xf>
    <xf numFmtId="0" fontId="11" fillId="0" borderId="0" xfId="0" applyNumberFormat="1" applyFont="1" applyFill="1" applyBorder="1" applyAlignment="1" applyProtection="1">
      <alignment horizontal="center" vertical="center"/>
      <protection hidden="1"/>
    </xf>
    <xf numFmtId="178" fontId="11" fillId="0" borderId="0" xfId="0" applyNumberFormat="1" applyFont="1" applyFill="1" applyBorder="1" applyAlignment="1" applyProtection="1">
      <alignment vertical="center"/>
      <protection hidden="1"/>
    </xf>
    <xf numFmtId="0" fontId="11" fillId="2" borderId="63" xfId="0" applyFont="1" applyFill="1" applyBorder="1" applyAlignment="1" applyProtection="1">
      <alignment vertical="center"/>
      <protection hidden="1"/>
    </xf>
    <xf numFmtId="0" fontId="11" fillId="0" borderId="0" xfId="0" applyFont="1" applyFill="1" applyBorder="1" applyAlignment="1" applyProtection="1">
      <alignment horizontal="distributed" vertical="center" wrapText="1" shrinkToFit="1"/>
      <protection hidden="1"/>
    </xf>
    <xf numFmtId="0" fontId="11" fillId="0" borderId="1" xfId="0" applyFont="1" applyFill="1" applyBorder="1" applyAlignment="1" applyProtection="1">
      <alignment horizontal="distributed" vertical="center" wrapText="1"/>
      <protection hidden="1"/>
    </xf>
    <xf numFmtId="0" fontId="11" fillId="0" borderId="0" xfId="0" applyFont="1" applyFill="1" applyBorder="1" applyAlignment="1" applyProtection="1">
      <alignment horizontal="distributed" vertical="center" indent="1"/>
      <protection hidden="1"/>
    </xf>
    <xf numFmtId="0" fontId="12" fillId="0" borderId="0" xfId="0"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12" fillId="0" borderId="1" xfId="0" applyFont="1" applyFill="1" applyBorder="1" applyAlignment="1" applyProtection="1">
      <alignment vertical="center"/>
      <protection hidden="1"/>
    </xf>
    <xf numFmtId="0" fontId="11" fillId="0" borderId="2" xfId="0" applyFont="1" applyFill="1" applyBorder="1" applyAlignment="1" applyProtection="1">
      <alignment horizontal="center" vertical="center"/>
      <protection hidden="1"/>
    </xf>
    <xf numFmtId="0" fontId="11" fillId="0" borderId="6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62" xfId="0" applyFont="1" applyFill="1" applyBorder="1" applyAlignment="1" applyProtection="1">
      <alignment horizontal="center" vertical="center"/>
      <protection hidden="1"/>
    </xf>
    <xf numFmtId="57" fontId="11" fillId="0" borderId="0" xfId="0" applyNumberFormat="1"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distributed" vertical="top" inden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178" fontId="11" fillId="0" borderId="1" xfId="0" applyNumberFormat="1" applyFont="1" applyFill="1" applyBorder="1" applyAlignment="1" applyProtection="1">
      <alignment horizontal="left" vertical="center"/>
      <protection hidden="1"/>
    </xf>
    <xf numFmtId="0" fontId="11" fillId="0" borderId="0" xfId="0" applyFont="1" applyFill="1" applyBorder="1" applyAlignment="1" applyProtection="1">
      <alignment horizontal="distributed" vertical="center" shrinkToFit="1"/>
      <protection hidden="1"/>
    </xf>
    <xf numFmtId="0" fontId="11" fillId="2" borderId="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Alignment="1" applyProtection="1">
      <alignment horizontal="righ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Border="1" applyAlignment="1" applyProtection="1">
      <alignment horizontal="distributed" vertical="center"/>
      <protection hidden="1"/>
    </xf>
    <xf numFmtId="0" fontId="11" fillId="0" borderId="0" xfId="0" applyFont="1" applyFill="1" applyBorder="1" applyAlignment="1" applyProtection="1">
      <alignment horizontal="distributed" vertical="center" wrapText="1"/>
      <protection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top"/>
      <protection hidden="1"/>
    </xf>
    <xf numFmtId="0" fontId="14" fillId="0" borderId="0" xfId="0" applyFont="1" applyProtection="1">
      <alignment vertical="center"/>
      <protection hidden="1"/>
    </xf>
    <xf numFmtId="0" fontId="11" fillId="2" borderId="63" xfId="0" applyFont="1" applyFill="1" applyBorder="1" applyAlignment="1" applyProtection="1">
      <alignment horizontal="center" vertical="center" wrapText="1"/>
      <protection hidden="1"/>
    </xf>
    <xf numFmtId="0" fontId="11" fillId="0" borderId="6" xfId="0" applyNumberFormat="1" applyFont="1" applyFill="1" applyBorder="1" applyAlignment="1" applyProtection="1">
      <alignment horizontal="left" vertical="center"/>
      <protection hidden="1"/>
    </xf>
    <xf numFmtId="176" fontId="2" fillId="0" borderId="60" xfId="0" applyNumberFormat="1" applyFont="1" applyFill="1" applyBorder="1" applyAlignment="1" applyProtection="1">
      <alignment vertical="center" wrapText="1"/>
      <protection locked="0"/>
    </xf>
    <xf numFmtId="0" fontId="11" fillId="0" borderId="62" xfId="0" applyFont="1" applyFill="1" applyBorder="1" applyAlignment="1" applyProtection="1">
      <alignment horizontal="center" vertical="center"/>
      <protection locked="0" hidden="1"/>
    </xf>
    <xf numFmtId="0" fontId="11" fillId="0" borderId="63" xfId="0" applyFont="1" applyFill="1" applyBorder="1" applyAlignment="1" applyProtection="1">
      <alignment horizontal="center" vertical="center" wrapText="1"/>
      <protection locked="0" hidden="1"/>
    </xf>
    <xf numFmtId="0" fontId="11" fillId="0" borderId="6"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hidden="1"/>
    </xf>
    <xf numFmtId="0" fontId="11" fillId="2" borderId="2" xfId="0" applyFont="1" applyFill="1" applyBorder="1" applyAlignment="1" applyProtection="1">
      <alignment horizontal="center" vertical="center"/>
      <protection locked="0" hidden="1"/>
    </xf>
    <xf numFmtId="0" fontId="11" fillId="2" borderId="62"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locked="0" hidden="1"/>
    </xf>
    <xf numFmtId="0" fontId="18" fillId="0" borderId="0" xfId="0" applyFont="1" applyProtection="1">
      <alignment vertical="center"/>
      <protection hidden="1"/>
    </xf>
    <xf numFmtId="0" fontId="7" fillId="0" borderId="56" xfId="0" applyFont="1" applyFill="1" applyBorder="1" applyAlignment="1" applyProtection="1">
      <alignment horizontal="center" vertical="center"/>
      <protection hidden="1"/>
    </xf>
    <xf numFmtId="0" fontId="7" fillId="0" borderId="57" xfId="0" applyFont="1" applyFill="1" applyBorder="1" applyAlignment="1" applyProtection="1">
      <alignment horizontal="center" vertical="center"/>
      <protection hidden="1"/>
    </xf>
    <xf numFmtId="0" fontId="7" fillId="0" borderId="55" xfId="0" applyFont="1" applyFill="1" applyBorder="1" applyAlignment="1" applyProtection="1">
      <alignment horizontal="center" vertical="center"/>
      <protection hidden="1"/>
    </xf>
    <xf numFmtId="0" fontId="7" fillId="0" borderId="67" xfId="0" applyFont="1" applyFill="1" applyBorder="1" applyAlignment="1" applyProtection="1">
      <alignment horizontal="center" vertical="center"/>
      <protection hidden="1"/>
    </xf>
    <xf numFmtId="0" fontId="7" fillId="0" borderId="70" xfId="0" applyFont="1" applyFill="1" applyBorder="1" applyAlignment="1" applyProtection="1">
      <alignment horizontal="center" vertical="center"/>
      <protection hidden="1"/>
    </xf>
    <xf numFmtId="0" fontId="7" fillId="0" borderId="71" xfId="0" applyFont="1" applyFill="1" applyBorder="1" applyAlignment="1" applyProtection="1">
      <alignment horizontal="center" vertical="center"/>
      <protection hidden="1"/>
    </xf>
    <xf numFmtId="0" fontId="7" fillId="0" borderId="72" xfId="0" applyFont="1" applyFill="1" applyBorder="1" applyAlignment="1" applyProtection="1">
      <alignment horizontal="center" vertical="center"/>
      <protection hidden="1"/>
    </xf>
    <xf numFmtId="0" fontId="7" fillId="0" borderId="73" xfId="0" applyFont="1" applyFill="1" applyBorder="1" applyAlignment="1" applyProtection="1">
      <alignment horizontal="center" vertical="center"/>
      <protection hidden="1"/>
    </xf>
    <xf numFmtId="0" fontId="14" fillId="0" borderId="74" xfId="0" applyFont="1" applyBorder="1" applyProtection="1">
      <alignment vertical="center"/>
      <protection hidden="1"/>
    </xf>
    <xf numFmtId="0" fontId="2" fillId="0" borderId="74" xfId="0" applyFont="1" applyBorder="1" applyProtection="1">
      <alignment vertical="center"/>
      <protection hidden="1"/>
    </xf>
    <xf numFmtId="0" fontId="2" fillId="0" borderId="78" xfId="0" applyFont="1" applyBorder="1" applyProtection="1">
      <alignment vertical="center"/>
      <protection hidden="1"/>
    </xf>
    <xf numFmtId="0" fontId="2" fillId="0" borderId="79" xfId="0" applyFont="1" applyBorder="1" applyProtection="1">
      <alignment vertical="center"/>
      <protection hidden="1"/>
    </xf>
    <xf numFmtId="0" fontId="2" fillId="0" borderId="80" xfId="0" applyFont="1" applyBorder="1" applyProtection="1">
      <alignment vertical="center"/>
      <protection hidden="1"/>
    </xf>
    <xf numFmtId="0" fontId="9" fillId="0" borderId="76" xfId="0" applyFont="1" applyBorder="1" applyAlignment="1" applyProtection="1">
      <alignment horizontal="left" vertical="center" wrapText="1" indent="1"/>
      <protection hidden="1"/>
    </xf>
    <xf numFmtId="0" fontId="9" fillId="0" borderId="82" xfId="0" applyFont="1" applyBorder="1" applyAlignment="1" applyProtection="1">
      <alignment vertical="center"/>
      <protection hidden="1"/>
    </xf>
    <xf numFmtId="0" fontId="9" fillId="0" borderId="84" xfId="0" applyFont="1" applyBorder="1" applyAlignment="1" applyProtection="1">
      <alignment vertical="center"/>
      <protection hidden="1"/>
    </xf>
    <xf numFmtId="0" fontId="13" fillId="0" borderId="84" xfId="0" applyFont="1" applyBorder="1" applyAlignment="1" applyProtection="1">
      <alignment vertical="center"/>
      <protection hidden="1"/>
    </xf>
    <xf numFmtId="0" fontId="9" fillId="0" borderId="83" xfId="0" applyFont="1" applyBorder="1" applyAlignment="1" applyProtection="1">
      <alignment horizontal="left" vertical="center" indent="1"/>
      <protection hidden="1"/>
    </xf>
    <xf numFmtId="0" fontId="9" fillId="0" borderId="85" xfId="0" applyFont="1" applyBorder="1" applyAlignment="1" applyProtection="1">
      <alignment horizontal="left" vertical="center" indent="1"/>
      <protection hidden="1"/>
    </xf>
    <xf numFmtId="0" fontId="9" fillId="0" borderId="86" xfId="0" applyFont="1" applyBorder="1" applyAlignment="1" applyProtection="1">
      <alignment horizontal="right" vertical="center" wrapText="1"/>
      <protection hidden="1"/>
    </xf>
    <xf numFmtId="0" fontId="9" fillId="0" borderId="81" xfId="0" applyFont="1" applyBorder="1" applyAlignment="1" applyProtection="1">
      <alignment horizontal="right" vertical="center" wrapText="1"/>
      <protection hidden="1"/>
    </xf>
    <xf numFmtId="0" fontId="9" fillId="0" borderId="87" xfId="0" applyFont="1" applyBorder="1" applyAlignment="1" applyProtection="1">
      <alignment horizontal="left" vertical="center" wrapText="1" indent="1"/>
      <protection hidden="1"/>
    </xf>
    <xf numFmtId="0" fontId="9" fillId="0" borderId="87" xfId="0" applyFont="1" applyBorder="1" applyAlignment="1" applyProtection="1">
      <alignment horizontal="left" vertical="center" indent="1"/>
      <protection hidden="1"/>
    </xf>
    <xf numFmtId="0" fontId="9" fillId="0" borderId="77" xfId="0" applyFont="1" applyBorder="1" applyAlignment="1" applyProtection="1">
      <alignment horizontal="left" vertical="center" indent="1"/>
      <protection hidden="1"/>
    </xf>
    <xf numFmtId="0" fontId="13" fillId="0" borderId="87" xfId="0" applyFont="1" applyBorder="1" applyAlignment="1" applyProtection="1">
      <alignment vertical="center"/>
      <protection hidden="1"/>
    </xf>
    <xf numFmtId="0" fontId="9" fillId="0" borderId="87" xfId="0" applyFont="1" applyBorder="1" applyAlignment="1" applyProtection="1">
      <alignment vertical="center"/>
      <protection hidden="1"/>
    </xf>
    <xf numFmtId="0" fontId="9" fillId="0" borderId="91" xfId="0" applyFont="1" applyBorder="1" applyAlignment="1" applyProtection="1">
      <alignment horizontal="left" vertical="center" indent="1"/>
      <protection hidden="1"/>
    </xf>
    <xf numFmtId="0" fontId="19" fillId="0" borderId="87" xfId="0" applyFont="1" applyBorder="1" applyAlignment="1" applyProtection="1">
      <alignment horizontal="left" vertical="center" indent="1"/>
      <protection hidden="1"/>
    </xf>
    <xf numFmtId="0" fontId="19" fillId="0" borderId="74" xfId="0" applyFont="1" applyBorder="1" applyProtection="1">
      <alignment vertical="center"/>
      <protection hidden="1"/>
    </xf>
    <xf numFmtId="38" fontId="11" fillId="2" borderId="64" xfId="1" applyFont="1" applyFill="1" applyBorder="1" applyAlignment="1" applyProtection="1">
      <alignment vertical="center"/>
      <protection hidden="1"/>
    </xf>
    <xf numFmtId="0" fontId="5" fillId="0" borderId="2"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5" fillId="0" borderId="62" xfId="0" applyFont="1" applyFill="1" applyBorder="1" applyAlignment="1" applyProtection="1">
      <alignment horizontal="center" vertical="center" wrapText="1"/>
      <protection hidden="1"/>
    </xf>
    <xf numFmtId="0" fontId="11" fillId="0" borderId="62" xfId="0" applyFont="1" applyFill="1" applyBorder="1" applyAlignment="1" applyProtection="1">
      <alignment vertical="center"/>
      <protection hidden="1"/>
    </xf>
    <xf numFmtId="38" fontId="11" fillId="0" borderId="65" xfId="1" applyFont="1" applyFill="1" applyBorder="1" applyAlignment="1" applyProtection="1">
      <alignment vertical="center"/>
      <protection hidden="1"/>
    </xf>
    <xf numFmtId="38" fontId="11" fillId="0" borderId="96" xfId="1" applyFont="1" applyFill="1" applyBorder="1" applyAlignment="1" applyProtection="1">
      <alignment vertical="center"/>
      <protection hidden="1"/>
    </xf>
    <xf numFmtId="38" fontId="11" fillId="2" borderId="2" xfId="1" applyFont="1" applyFill="1" applyBorder="1" applyAlignment="1" applyProtection="1">
      <alignment vertical="center"/>
      <protection hidden="1"/>
    </xf>
    <xf numFmtId="38" fontId="11" fillId="0" borderId="2" xfId="1" applyFont="1" applyFill="1" applyBorder="1" applyAlignment="1" applyProtection="1">
      <alignment vertical="center"/>
      <protection locked="0" hidden="1"/>
    </xf>
    <xf numFmtId="0" fontId="5" fillId="0" borderId="62" xfId="0" applyFont="1" applyFill="1" applyBorder="1" applyAlignment="1" applyProtection="1">
      <alignment vertical="center" wrapText="1"/>
      <protection locked="0" hidden="1"/>
    </xf>
    <xf numFmtId="0" fontId="5" fillId="2" borderId="62" xfId="0" applyFont="1" applyFill="1" applyBorder="1" applyAlignment="1" applyProtection="1">
      <alignment vertical="center" wrapText="1"/>
      <protection hidden="1"/>
    </xf>
    <xf numFmtId="0" fontId="5" fillId="0" borderId="2" xfId="0" applyFont="1" applyFill="1" applyBorder="1" applyAlignment="1" applyProtection="1">
      <alignment vertical="center" wrapText="1"/>
      <protection locked="0" hidden="1"/>
    </xf>
    <xf numFmtId="0" fontId="9" fillId="0" borderId="98" xfId="0" applyFont="1" applyBorder="1" applyAlignment="1" applyProtection="1">
      <alignment horizontal="left" vertical="center" indent="1"/>
      <protection hidden="1"/>
    </xf>
    <xf numFmtId="0" fontId="2" fillId="0" borderId="97" xfId="0" applyFont="1" applyBorder="1" applyProtection="1">
      <alignment vertical="center"/>
      <protection hidden="1"/>
    </xf>
    <xf numFmtId="38" fontId="11" fillId="0" borderId="64" xfId="1" applyFont="1" applyFill="1" applyBorder="1" applyAlignment="1" applyProtection="1">
      <alignment vertical="center"/>
      <protection hidden="1"/>
    </xf>
    <xf numFmtId="0" fontId="20" fillId="0" borderId="0" xfId="3" applyFont="1">
      <alignment vertical="center"/>
    </xf>
    <xf numFmtId="0" fontId="20" fillId="0" borderId="2" xfId="3" applyFont="1" applyBorder="1" applyAlignment="1">
      <alignment vertical="center" wrapText="1"/>
    </xf>
    <xf numFmtId="0" fontId="20" fillId="0" borderId="2" xfId="3" applyFont="1" applyBorder="1" applyAlignment="1">
      <alignment vertical="center"/>
    </xf>
    <xf numFmtId="0" fontId="20" fillId="0" borderId="2" xfId="3" applyFont="1" applyBorder="1" applyAlignment="1">
      <alignment vertical="center" wrapText="1" shrinkToFit="1"/>
    </xf>
    <xf numFmtId="0" fontId="20" fillId="0" borderId="0" xfId="3" applyFont="1" applyAlignment="1">
      <alignment vertical="center" wrapText="1"/>
    </xf>
    <xf numFmtId="0" fontId="23" fillId="0" borderId="75" xfId="0" applyFont="1" applyBorder="1" applyAlignment="1" applyProtection="1">
      <alignment horizontal="center" vertical="center"/>
      <protection hidden="1"/>
    </xf>
    <xf numFmtId="0" fontId="8" fillId="0" borderId="54" xfId="0" applyFont="1" applyBorder="1" applyAlignment="1" applyProtection="1">
      <alignment horizontal="center" vertical="center" wrapText="1"/>
      <protection hidden="1"/>
    </xf>
    <xf numFmtId="0" fontId="8" fillId="0" borderId="54" xfId="0" quotePrefix="1" applyFont="1" applyBorder="1" applyAlignment="1" applyProtection="1">
      <alignment horizontal="center" vertical="center" wrapText="1"/>
      <protection hidden="1"/>
    </xf>
    <xf numFmtId="0" fontId="7" fillId="0" borderId="81" xfId="0" applyFont="1" applyBorder="1" applyAlignment="1" applyProtection="1">
      <alignment horizontal="center" vertical="center" wrapText="1"/>
      <protection hidden="1"/>
    </xf>
    <xf numFmtId="0" fontId="8" fillId="0" borderId="53" xfId="0" applyFont="1" applyBorder="1" applyAlignment="1" applyProtection="1">
      <alignment horizontal="center" vertical="center" wrapText="1"/>
      <protection hidden="1"/>
    </xf>
    <xf numFmtId="0" fontId="8" fillId="6" borderId="54" xfId="0" applyFont="1" applyFill="1" applyBorder="1" applyAlignment="1" applyProtection="1">
      <alignment horizontal="center" vertical="center" wrapText="1"/>
      <protection hidden="1"/>
    </xf>
    <xf numFmtId="0" fontId="8" fillId="7" borderId="54" xfId="0" applyFont="1" applyFill="1" applyBorder="1" applyAlignment="1" applyProtection="1">
      <alignment horizontal="center" vertical="center" wrapText="1"/>
      <protection hidden="1"/>
    </xf>
    <xf numFmtId="0" fontId="8" fillId="8" borderId="54" xfId="0" applyFont="1" applyFill="1" applyBorder="1" applyAlignment="1" applyProtection="1">
      <alignment horizontal="center" vertical="center" wrapText="1"/>
      <protection hidden="1"/>
    </xf>
    <xf numFmtId="0" fontId="8" fillId="0" borderId="58" xfId="0" applyFont="1" applyBorder="1" applyAlignment="1" applyProtection="1">
      <alignment horizontal="center" vertical="center" wrapText="1"/>
      <protection hidden="1"/>
    </xf>
    <xf numFmtId="0" fontId="8" fillId="0" borderId="68" xfId="0" applyFont="1" applyBorder="1" applyAlignment="1" applyProtection="1">
      <alignment horizontal="center" vertical="center" wrapText="1"/>
      <protection hidden="1"/>
    </xf>
    <xf numFmtId="0" fontId="9" fillId="0" borderId="87" xfId="0" applyFont="1" applyBorder="1" applyAlignment="1" applyProtection="1">
      <alignment horizontal="center" vertical="center"/>
      <protection hidden="1"/>
    </xf>
    <xf numFmtId="0" fontId="8" fillId="0" borderId="0" xfId="0" applyFont="1" applyAlignment="1" applyProtection="1">
      <alignment horizontal="center" vertical="center" wrapText="1"/>
      <protection hidden="1"/>
    </xf>
    <xf numFmtId="176" fontId="8" fillId="0" borderId="53" xfId="0" applyNumberFormat="1" applyFont="1" applyBorder="1" applyAlignment="1" applyProtection="1">
      <alignment horizontal="center" vertical="center" wrapText="1"/>
      <protection hidden="1"/>
    </xf>
    <xf numFmtId="57" fontId="8" fillId="0" borderId="54" xfId="0" applyNumberFormat="1" applyFont="1" applyBorder="1" applyAlignment="1" applyProtection="1">
      <alignment horizontal="center" vertical="center" wrapText="1"/>
      <protection hidden="1"/>
    </xf>
    <xf numFmtId="38" fontId="8" fillId="0" borderId="92" xfId="1" applyFont="1" applyBorder="1" applyAlignment="1" applyProtection="1">
      <alignment horizontal="center" vertical="center" wrapText="1"/>
      <protection hidden="1"/>
    </xf>
    <xf numFmtId="38" fontId="8" fillId="0" borderId="54" xfId="1" applyFont="1" applyBorder="1" applyAlignment="1" applyProtection="1">
      <alignment horizontal="center" vertical="center" wrapText="1"/>
      <protection hidden="1"/>
    </xf>
    <xf numFmtId="176" fontId="8" fillId="0" borderId="54" xfId="0" applyNumberFormat="1" applyFont="1" applyBorder="1" applyAlignment="1" applyProtection="1">
      <alignment horizontal="center" vertical="center" wrapText="1"/>
      <protection hidden="1"/>
    </xf>
    <xf numFmtId="0" fontId="8" fillId="0" borderId="58" xfId="0" quotePrefix="1" applyFont="1" applyBorder="1" applyAlignment="1" applyProtection="1">
      <alignment horizontal="center" vertical="center" wrapText="1"/>
      <protection hidden="1"/>
    </xf>
    <xf numFmtId="38" fontId="8" fillId="0" borderId="90" xfId="1" applyFont="1" applyBorder="1" applyAlignment="1" applyProtection="1">
      <alignment horizontal="center" vertical="center" wrapText="1"/>
      <protection hidden="1"/>
    </xf>
    <xf numFmtId="176" fontId="8" fillId="0" borderId="58" xfId="0" applyNumberFormat="1" applyFont="1" applyBorder="1" applyAlignment="1" applyProtection="1">
      <alignment horizontal="center" vertical="center" wrapText="1"/>
      <protection hidden="1"/>
    </xf>
    <xf numFmtId="0" fontId="8" fillId="0" borderId="54" xfId="0" applyNumberFormat="1" applyFont="1" applyBorder="1" applyAlignment="1" applyProtection="1">
      <alignment horizontal="center" vertical="center" wrapText="1"/>
      <protection hidden="1"/>
    </xf>
    <xf numFmtId="180" fontId="8" fillId="0" borderId="54" xfId="0" applyNumberFormat="1" applyFont="1" applyBorder="1" applyAlignment="1" applyProtection="1">
      <alignment horizontal="center" vertical="center" wrapText="1"/>
      <protection hidden="1"/>
    </xf>
    <xf numFmtId="0" fontId="8" fillId="0" borderId="87" xfId="0" applyFont="1" applyBorder="1" applyAlignment="1" applyProtection="1">
      <alignment horizontal="center" vertical="center"/>
      <protection hidden="1"/>
    </xf>
    <xf numFmtId="0" fontId="14" fillId="0" borderId="95" xfId="0" applyFont="1" applyBorder="1" applyProtection="1">
      <alignment vertical="center"/>
      <protection hidden="1"/>
    </xf>
    <xf numFmtId="0" fontId="10" fillId="0" borderId="81" xfId="0" applyFont="1" applyBorder="1" applyAlignment="1" applyProtection="1">
      <alignment horizontal="center" vertical="center" wrapText="1"/>
      <protection hidden="1"/>
    </xf>
    <xf numFmtId="0" fontId="10" fillId="0" borderId="81" xfId="0" applyFont="1" applyBorder="1" applyAlignment="1" applyProtection="1">
      <alignment horizontal="center" vertical="center"/>
      <protection hidden="1"/>
    </xf>
    <xf numFmtId="0" fontId="24" fillId="0" borderId="81" xfId="0" applyFont="1" applyBorder="1" applyAlignment="1" applyProtection="1">
      <alignment horizontal="center" vertical="center"/>
      <protection hidden="1"/>
    </xf>
    <xf numFmtId="38" fontId="9" fillId="0" borderId="87" xfId="0" applyNumberFormat="1" applyFont="1" applyBorder="1" applyAlignment="1" applyProtection="1">
      <alignment horizontal="left" vertical="center" indent="1"/>
      <protection hidden="1"/>
    </xf>
    <xf numFmtId="0" fontId="9" fillId="0" borderId="100" xfId="0" applyFont="1" applyBorder="1" applyAlignment="1" applyProtection="1">
      <alignment horizontal="left" vertical="center" indent="1"/>
      <protection hidden="1"/>
    </xf>
    <xf numFmtId="38" fontId="11" fillId="0" borderId="64" xfId="1" applyFont="1" applyFill="1" applyBorder="1" applyAlignment="1" applyProtection="1">
      <alignment vertical="center"/>
      <protection hidden="1"/>
    </xf>
    <xf numFmtId="38" fontId="11" fillId="0" borderId="62" xfId="1" applyFont="1" applyFill="1" applyBorder="1" applyAlignment="1" applyProtection="1">
      <alignment horizontal="center" vertical="center"/>
      <protection locked="0" hidden="1"/>
    </xf>
    <xf numFmtId="38" fontId="11" fillId="0" borderId="64" xfId="1"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hidden="1"/>
    </xf>
    <xf numFmtId="38" fontId="11" fillId="0" borderId="64" xfId="1" applyFont="1" applyFill="1" applyBorder="1" applyAlignment="1" applyProtection="1">
      <alignment vertical="center"/>
      <protection hidden="1"/>
    </xf>
    <xf numFmtId="0" fontId="15" fillId="0" borderId="102" xfId="0" applyFont="1" applyFill="1" applyBorder="1" applyAlignment="1" applyProtection="1">
      <alignment horizontal="left" vertical="center" indent="1"/>
      <protection hidden="1"/>
    </xf>
    <xf numFmtId="0" fontId="15" fillId="0" borderId="66" xfId="0" applyNumberFormat="1"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Alignment="1" applyProtection="1">
      <alignment horizontal="center" vertical="center"/>
      <protection hidden="1"/>
    </xf>
    <xf numFmtId="0" fontId="9" fillId="0" borderId="76" xfId="0" applyFont="1" applyBorder="1" applyAlignment="1" applyProtection="1">
      <alignment vertical="center"/>
      <protection hidden="1"/>
    </xf>
    <xf numFmtId="0" fontId="9" fillId="0" borderId="0" xfId="0" applyFont="1" applyBorder="1" applyAlignment="1" applyProtection="1">
      <alignment horizontal="left" vertical="center" indent="1"/>
      <protection hidden="1"/>
    </xf>
    <xf numFmtId="0" fontId="9" fillId="0" borderId="104" xfId="0" applyFont="1" applyBorder="1" applyAlignment="1" applyProtection="1">
      <alignment horizontal="left" vertical="center" indent="1"/>
      <protection hidden="1"/>
    </xf>
    <xf numFmtId="0" fontId="9" fillId="0" borderId="106" xfId="0" applyFont="1" applyBorder="1" applyAlignment="1" applyProtection="1">
      <alignment horizontal="left" vertical="center" indent="1"/>
      <protection hidden="1"/>
    </xf>
    <xf numFmtId="0" fontId="9" fillId="0" borderId="101" xfId="0" applyFont="1" applyBorder="1" applyAlignment="1" applyProtection="1">
      <alignment horizontal="left" vertical="center" indent="1"/>
      <protection hidden="1"/>
    </xf>
    <xf numFmtId="0" fontId="9" fillId="0" borderId="111" xfId="0" applyFont="1" applyBorder="1" applyAlignment="1" applyProtection="1">
      <alignment horizontal="left" vertical="center" indent="1"/>
      <protection hidden="1"/>
    </xf>
    <xf numFmtId="0" fontId="9" fillId="0" borderId="112" xfId="0" applyFont="1" applyBorder="1" applyAlignment="1" applyProtection="1">
      <alignment horizontal="left" vertical="center" indent="1"/>
      <protection hidden="1"/>
    </xf>
    <xf numFmtId="0" fontId="9" fillId="0" borderId="113" xfId="0" applyFont="1" applyBorder="1" applyAlignment="1" applyProtection="1">
      <alignment horizontal="left" vertical="center" indent="1"/>
      <protection hidden="1"/>
    </xf>
    <xf numFmtId="0" fontId="9" fillId="0" borderId="100" xfId="0" applyFont="1" applyBorder="1" applyAlignment="1" applyProtection="1">
      <alignment vertical="center"/>
      <protection hidden="1"/>
    </xf>
    <xf numFmtId="0" fontId="9" fillId="0" borderId="98" xfId="0" applyFont="1" applyBorder="1" applyAlignment="1" applyProtection="1">
      <alignment vertical="center"/>
      <protection hidden="1"/>
    </xf>
    <xf numFmtId="0" fontId="11" fillId="0" borderId="99" xfId="0" applyFont="1" applyFill="1" applyBorder="1" applyAlignment="1" applyProtection="1">
      <alignment horizontal="center" vertical="center"/>
      <protection hidden="1"/>
    </xf>
    <xf numFmtId="0" fontId="5" fillId="0" borderId="99" xfId="0" applyFont="1" applyFill="1" applyBorder="1" applyAlignment="1" applyProtection="1">
      <alignment vertical="center" wrapText="1"/>
      <protection locked="0" hidden="1"/>
    </xf>
    <xf numFmtId="0" fontId="11" fillId="0" borderId="4" xfId="0" applyFont="1" applyFill="1" applyBorder="1" applyAlignment="1" applyProtection="1">
      <alignment horizontal="center" vertical="center" wrapText="1"/>
      <protection locked="0" hidden="1"/>
    </xf>
    <xf numFmtId="0" fontId="11" fillId="0" borderId="3" xfId="0" applyFont="1" applyFill="1" applyBorder="1" applyAlignment="1" applyProtection="1">
      <alignment horizontal="center" vertical="center"/>
      <protection locked="0" hidden="1"/>
    </xf>
    <xf numFmtId="38" fontId="11" fillId="0" borderId="114" xfId="1" applyFont="1" applyFill="1" applyBorder="1" applyAlignment="1" applyProtection="1">
      <alignment vertical="center"/>
      <protection locked="0" hidden="1"/>
    </xf>
    <xf numFmtId="0" fontId="11" fillId="0" borderId="99" xfId="0" applyFont="1" applyFill="1" applyBorder="1" applyAlignment="1" applyProtection="1">
      <alignment horizontal="center" vertical="center"/>
      <protection locked="0" hidden="1"/>
    </xf>
    <xf numFmtId="38" fontId="11" fillId="0" borderId="99" xfId="1" applyFont="1" applyFill="1" applyBorder="1" applyAlignment="1" applyProtection="1">
      <alignment vertical="center"/>
      <protection locked="0" hidden="1"/>
    </xf>
    <xf numFmtId="38" fontId="11" fillId="0" borderId="114" xfId="1" applyFont="1" applyFill="1" applyBorder="1" applyAlignment="1" applyProtection="1">
      <alignment vertical="center"/>
      <protection hidden="1"/>
    </xf>
    <xf numFmtId="0" fontId="25" fillId="0" borderId="0" xfId="3" applyFont="1">
      <alignment vertical="center"/>
    </xf>
    <xf numFmtId="0" fontId="25" fillId="0" borderId="2" xfId="3" applyFont="1" applyBorder="1">
      <alignment vertical="center"/>
    </xf>
    <xf numFmtId="0" fontId="25" fillId="0" borderId="2" xfId="3" applyFont="1" applyBorder="1" applyAlignment="1">
      <alignment vertical="center" wrapText="1"/>
    </xf>
    <xf numFmtId="0" fontId="25" fillId="0" borderId="0" xfId="3" applyFont="1" applyAlignment="1">
      <alignment vertical="center" wrapText="1"/>
    </xf>
    <xf numFmtId="0" fontId="25" fillId="0" borderId="99" xfId="3" applyFont="1" applyBorder="1">
      <alignment vertical="center"/>
    </xf>
    <xf numFmtId="0" fontId="25" fillId="0" borderId="96" xfId="3" applyFont="1" applyBorder="1">
      <alignment vertical="center"/>
    </xf>
    <xf numFmtId="0" fontId="25" fillId="0" borderId="2" xfId="3" applyFont="1" applyBorder="1" applyAlignment="1">
      <alignment horizontal="center" vertical="center"/>
    </xf>
    <xf numFmtId="0" fontId="25" fillId="0" borderId="2" xfId="3" applyFont="1" applyBorder="1" applyAlignment="1">
      <alignment vertical="center" wrapText="1" shrinkToFit="1"/>
    </xf>
    <xf numFmtId="0" fontId="25" fillId="0" borderId="2" xfId="3" applyFont="1" applyBorder="1" applyAlignment="1">
      <alignment horizontal="center" vertical="center" wrapText="1" shrinkToFit="1"/>
    </xf>
    <xf numFmtId="0" fontId="25" fillId="0" borderId="99" xfId="3" applyFont="1" applyBorder="1" applyAlignment="1">
      <alignment vertical="center" wrapText="1" shrinkToFit="1"/>
    </xf>
    <xf numFmtId="0" fontId="25" fillId="0" borderId="0" xfId="3" applyFont="1" applyAlignment="1">
      <alignment vertical="center"/>
    </xf>
    <xf numFmtId="0" fontId="25" fillId="0" borderId="2" xfId="3" applyFont="1" applyBorder="1" applyAlignment="1">
      <alignment horizontal="center" vertical="center" wrapText="1"/>
    </xf>
    <xf numFmtId="0" fontId="11" fillId="0" borderId="62" xfId="0" applyFont="1" applyFill="1" applyBorder="1" applyAlignment="1" applyProtection="1">
      <alignment horizontal="center" vertical="center"/>
      <protection locked="0" hidden="1"/>
    </xf>
    <xf numFmtId="0" fontId="11" fillId="0" borderId="2" xfId="0" applyFont="1" applyFill="1" applyBorder="1" applyAlignment="1" applyProtection="1">
      <alignment horizontal="center" vertical="center"/>
      <protection locked="0" hidden="1"/>
    </xf>
    <xf numFmtId="0" fontId="23" fillId="0" borderId="105" xfId="0" applyFont="1" applyBorder="1" applyProtection="1">
      <alignment vertical="center"/>
      <protection hidden="1"/>
    </xf>
    <xf numFmtId="0" fontId="26" fillId="0" borderId="87" xfId="0" applyFont="1" applyBorder="1" applyAlignment="1" applyProtection="1">
      <alignment horizontal="left" vertical="center" wrapText="1" indent="1"/>
      <protection hidden="1"/>
    </xf>
    <xf numFmtId="0" fontId="7" fillId="10" borderId="56" xfId="0" applyFont="1" applyFill="1" applyBorder="1" applyAlignment="1" applyProtection="1">
      <alignment horizontal="center" vertical="center"/>
      <protection hidden="1"/>
    </xf>
    <xf numFmtId="0" fontId="7" fillId="0" borderId="119" xfId="0" applyFont="1" applyFill="1" applyBorder="1" applyAlignment="1" applyProtection="1">
      <alignment horizontal="center" vertical="center"/>
      <protection hidden="1"/>
    </xf>
    <xf numFmtId="0" fontId="9" fillId="0" borderId="118" xfId="0" applyFont="1" applyBorder="1" applyAlignment="1" applyProtection="1">
      <alignment horizontal="left" vertical="center" indent="1"/>
      <protection hidden="1"/>
    </xf>
    <xf numFmtId="0" fontId="19" fillId="0" borderId="120" xfId="0" applyFont="1" applyBorder="1" applyAlignment="1" applyProtection="1">
      <alignment vertical="center"/>
      <protection hidden="1"/>
    </xf>
    <xf numFmtId="0" fontId="8" fillId="0" borderId="118" xfId="0" applyFont="1" applyBorder="1" applyAlignment="1" applyProtection="1">
      <alignment horizontal="center" vertical="center"/>
      <protection hidden="1"/>
    </xf>
    <xf numFmtId="56" fontId="8" fillId="0" borderId="122" xfId="0" applyNumberFormat="1" applyFont="1" applyBorder="1" applyAlignment="1" applyProtection="1">
      <alignment horizontal="center" vertical="center" wrapText="1"/>
      <protection hidden="1"/>
    </xf>
    <xf numFmtId="0" fontId="27" fillId="0" borderId="121" xfId="0" applyFont="1" applyBorder="1" applyAlignment="1" applyProtection="1">
      <alignment horizontal="center" vertical="center"/>
      <protection hidden="1"/>
    </xf>
    <xf numFmtId="14" fontId="8" fillId="0" borderId="123" xfId="0" applyNumberFormat="1" applyFont="1" applyBorder="1" applyAlignment="1" applyProtection="1">
      <alignment horizontal="center" vertical="center" wrapText="1"/>
      <protection locked="0"/>
    </xf>
    <xf numFmtId="176" fontId="3" fillId="0" borderId="59" xfId="0" applyNumberFormat="1" applyFont="1" applyFill="1" applyBorder="1" applyAlignment="1" applyProtection="1">
      <alignment vertical="center" wrapText="1"/>
      <protection locked="0"/>
    </xf>
    <xf numFmtId="182" fontId="3" fillId="0" borderId="60" xfId="0" applyNumberFormat="1" applyFont="1" applyFill="1" applyBorder="1" applyAlignment="1" applyProtection="1">
      <alignment vertical="center" wrapText="1"/>
      <protection locked="0"/>
    </xf>
    <xf numFmtId="0" fontId="2" fillId="0" borderId="60" xfId="0" applyFont="1" applyFill="1" applyBorder="1" applyAlignment="1" applyProtection="1">
      <alignment vertical="center" wrapText="1"/>
      <protection locked="0"/>
    </xf>
    <xf numFmtId="182" fontId="2" fillId="0" borderId="60" xfId="0" applyNumberFormat="1" applyFont="1" applyFill="1" applyBorder="1" applyAlignment="1" applyProtection="1">
      <alignment vertical="center" wrapText="1"/>
      <protection locked="0"/>
    </xf>
    <xf numFmtId="0" fontId="2" fillId="0" borderId="60" xfId="0" applyFont="1" applyFill="1" applyBorder="1" applyAlignment="1" applyProtection="1">
      <alignment horizontal="center" vertical="center" wrapText="1"/>
      <protection locked="0"/>
    </xf>
    <xf numFmtId="38" fontId="2" fillId="0" borderId="93" xfId="1" applyFont="1" applyFill="1" applyBorder="1" applyAlignment="1" applyProtection="1">
      <alignment horizontal="center" vertical="center" wrapText="1"/>
    </xf>
    <xf numFmtId="184" fontId="2" fillId="0" borderId="89" xfId="1" applyNumberFormat="1" applyFont="1" applyFill="1" applyBorder="1" applyAlignment="1" applyProtection="1">
      <alignment horizontal="center" vertical="center" wrapText="1"/>
    </xf>
    <xf numFmtId="38" fontId="2" fillId="0" borderId="60" xfId="1" applyFont="1" applyFill="1" applyBorder="1" applyAlignment="1" applyProtection="1">
      <alignment horizontal="center" vertical="center" wrapText="1"/>
    </xf>
    <xf numFmtId="0" fontId="17" fillId="0" borderId="61" xfId="2" applyFill="1" applyBorder="1" applyAlignment="1" applyProtection="1">
      <alignment vertical="center" wrapText="1"/>
      <protection locked="0"/>
    </xf>
    <xf numFmtId="38" fontId="2" fillId="0" borderId="69" xfId="1" applyFont="1" applyFill="1" applyBorder="1" applyAlignment="1" applyProtection="1">
      <alignment horizontal="center" vertical="center" wrapText="1"/>
    </xf>
    <xf numFmtId="0" fontId="2" fillId="0" borderId="61" xfId="0" applyFont="1" applyFill="1" applyBorder="1" applyAlignment="1" applyProtection="1">
      <alignment vertical="center" wrapText="1"/>
      <protection locked="0"/>
    </xf>
    <xf numFmtId="176" fontId="2" fillId="0" borderId="88" xfId="0" applyNumberFormat="1" applyFont="1" applyFill="1" applyBorder="1" applyAlignment="1" applyProtection="1">
      <alignment vertical="center" wrapText="1"/>
      <protection locked="0"/>
    </xf>
    <xf numFmtId="38" fontId="2" fillId="0" borderId="93" xfId="1" applyFont="1" applyFill="1" applyBorder="1" applyAlignment="1" applyProtection="1">
      <alignment vertical="center" wrapText="1"/>
    </xf>
    <xf numFmtId="38" fontId="2" fillId="0" borderId="89" xfId="1" applyFont="1" applyFill="1" applyBorder="1" applyAlignment="1" applyProtection="1">
      <alignment vertical="center" wrapText="1"/>
    </xf>
    <xf numFmtId="176" fontId="2" fillId="0" borderId="61" xfId="0" applyNumberFormat="1" applyFont="1" applyFill="1" applyBorder="1" applyAlignment="1" applyProtection="1">
      <alignment vertical="center" wrapText="1"/>
      <protection locked="0"/>
    </xf>
    <xf numFmtId="0" fontId="2" fillId="0" borderId="69" xfId="0" applyNumberFormat="1" applyFont="1" applyFill="1" applyBorder="1" applyAlignment="1" applyProtection="1">
      <alignment vertical="center" wrapText="1"/>
      <protection locked="0"/>
    </xf>
    <xf numFmtId="0" fontId="2" fillId="0" borderId="90" xfId="0" applyFont="1" applyFill="1" applyBorder="1" applyAlignment="1" applyProtection="1">
      <alignment vertical="center" wrapText="1"/>
      <protection locked="0"/>
    </xf>
    <xf numFmtId="0" fontId="2" fillId="0" borderId="90" xfId="0" applyNumberFormat="1" applyFont="1" applyFill="1" applyBorder="1" applyAlignment="1" applyProtection="1">
      <alignment vertical="center" wrapText="1"/>
      <protection locked="0"/>
    </xf>
    <xf numFmtId="49" fontId="2" fillId="0" borderId="90" xfId="0" applyNumberFormat="1" applyFont="1" applyFill="1" applyBorder="1" applyAlignment="1" applyProtection="1">
      <alignment horizontal="right" vertical="center" wrapText="1"/>
      <protection locked="0"/>
    </xf>
    <xf numFmtId="0" fontId="2" fillId="0" borderId="107" xfId="0" applyFont="1" applyFill="1" applyBorder="1" applyAlignment="1" applyProtection="1">
      <alignment vertical="center" wrapText="1"/>
      <protection locked="0"/>
    </xf>
    <xf numFmtId="49" fontId="2" fillId="0" borderId="60" xfId="0" applyNumberFormat="1" applyFont="1" applyFill="1" applyBorder="1" applyAlignment="1" applyProtection="1">
      <alignment vertical="center" wrapText="1"/>
      <protection locked="0"/>
    </xf>
    <xf numFmtId="0" fontId="8" fillId="0" borderId="124" xfId="0" quotePrefix="1" applyFont="1" applyBorder="1" applyAlignment="1" applyProtection="1">
      <alignment horizontal="center" vertical="center" wrapText="1"/>
      <protection hidden="1"/>
    </xf>
    <xf numFmtId="0" fontId="2" fillId="0" borderId="59" xfId="0" applyFont="1" applyFill="1" applyBorder="1" applyAlignment="1" applyProtection="1">
      <alignment horizontal="center" vertical="center" wrapText="1"/>
      <protection locked="0"/>
    </xf>
    <xf numFmtId="176" fontId="2" fillId="0" borderId="69" xfId="0" applyNumberFormat="1" applyFont="1" applyFill="1" applyBorder="1" applyAlignment="1" applyProtection="1">
      <alignment vertical="center" wrapText="1"/>
      <protection locked="0"/>
    </xf>
    <xf numFmtId="49" fontId="2" fillId="0" borderId="69" xfId="0" applyNumberFormat="1" applyFont="1" applyFill="1" applyBorder="1" applyAlignment="1" applyProtection="1">
      <alignment vertical="center" wrapText="1"/>
      <protection locked="0"/>
    </xf>
    <xf numFmtId="0" fontId="11" fillId="0" borderId="62" xfId="0" applyFont="1" applyFill="1" applyBorder="1" applyAlignment="1" applyProtection="1">
      <alignment horizontal="center" vertical="center"/>
      <protection locked="0" hidden="1"/>
    </xf>
    <xf numFmtId="0" fontId="11" fillId="0" borderId="63" xfId="0" applyFont="1" applyFill="1" applyBorder="1" applyAlignment="1" applyProtection="1">
      <alignment horizontal="center" vertical="center"/>
      <protection locked="0" hidden="1"/>
    </xf>
    <xf numFmtId="0" fontId="11" fillId="0" borderId="62" xfId="0" applyFont="1" applyFill="1" applyBorder="1" applyAlignment="1" applyProtection="1">
      <alignment horizontal="center" vertical="center" wrapText="1"/>
      <protection locked="0" hidden="1"/>
    </xf>
    <xf numFmtId="0" fontId="11" fillId="0" borderId="64" xfId="0" applyFont="1" applyFill="1" applyBorder="1" applyAlignment="1" applyProtection="1">
      <alignment horizontal="center" vertical="center" wrapText="1"/>
      <protection locked="0" hidden="1"/>
    </xf>
    <xf numFmtId="0" fontId="11" fillId="0" borderId="64" xfId="0" applyFont="1" applyFill="1" applyBorder="1" applyAlignment="1" applyProtection="1">
      <alignment horizontal="center" vertical="center"/>
      <protection locked="0" hidden="1"/>
    </xf>
    <xf numFmtId="0" fontId="5" fillId="0" borderId="62" xfId="0" applyFont="1" applyFill="1" applyBorder="1" applyAlignment="1" applyProtection="1">
      <alignment horizontal="center" vertical="center" wrapText="1"/>
      <protection locked="0" hidden="1"/>
    </xf>
    <xf numFmtId="0" fontId="5" fillId="0" borderId="64" xfId="0" applyFont="1" applyFill="1" applyBorder="1" applyAlignment="1" applyProtection="1">
      <alignment horizontal="center" vertical="center" wrapText="1"/>
      <protection locked="0" hidden="1"/>
    </xf>
    <xf numFmtId="0" fontId="16" fillId="5" borderId="108" xfId="0" applyFont="1" applyFill="1" applyBorder="1" applyAlignment="1" applyProtection="1">
      <alignment horizontal="center" vertical="center"/>
      <protection hidden="1"/>
    </xf>
    <xf numFmtId="0" fontId="16" fillId="5" borderId="109" xfId="0" applyFont="1" applyFill="1" applyBorder="1" applyAlignment="1" applyProtection="1">
      <alignment horizontal="center" vertical="center"/>
      <protection hidden="1"/>
    </xf>
    <xf numFmtId="0" fontId="19" fillId="0" borderId="74" xfId="0" applyFont="1" applyBorder="1" applyAlignment="1" applyProtection="1">
      <alignment horizontal="center" vertical="center"/>
      <protection hidden="1"/>
    </xf>
    <xf numFmtId="0" fontId="19" fillId="0" borderId="94" xfId="0" applyFont="1" applyBorder="1" applyAlignment="1" applyProtection="1">
      <alignment horizontal="center" vertical="center"/>
      <protection hidden="1"/>
    </xf>
    <xf numFmtId="0" fontId="19" fillId="0" borderId="95" xfId="0" applyFont="1" applyBorder="1" applyAlignment="1" applyProtection="1">
      <alignment horizontal="center" vertical="center"/>
      <protection hidden="1"/>
    </xf>
    <xf numFmtId="38" fontId="11" fillId="0" borderId="62" xfId="1" applyFont="1" applyFill="1" applyBorder="1" applyAlignment="1" applyProtection="1">
      <alignment horizontal="center" vertical="center"/>
      <protection locked="0" hidden="1"/>
    </xf>
    <xf numFmtId="38" fontId="11" fillId="0" borderId="64" xfId="1" applyFont="1" applyFill="1" applyBorder="1" applyAlignment="1" applyProtection="1">
      <alignment horizontal="center" vertical="center"/>
      <protection locked="0" hidden="1"/>
    </xf>
    <xf numFmtId="0" fontId="11" fillId="0" borderId="2" xfId="0" applyFont="1" applyFill="1" applyBorder="1" applyAlignment="1" applyProtection="1">
      <alignment horizontal="center" vertical="center" wrapText="1"/>
      <protection locked="0" hidden="1"/>
    </xf>
    <xf numFmtId="0" fontId="11" fillId="0" borderId="63" xfId="0" applyFont="1" applyFill="1" applyBorder="1" applyAlignment="1" applyProtection="1">
      <alignment horizontal="center" vertical="center" wrapText="1"/>
      <protection locked="0" hidden="1"/>
    </xf>
    <xf numFmtId="38" fontId="11" fillId="2" borderId="62" xfId="1" applyFont="1" applyFill="1" applyBorder="1" applyAlignment="1" applyProtection="1">
      <alignment horizontal="right" vertical="center"/>
      <protection locked="0" hidden="1"/>
    </xf>
    <xf numFmtId="38" fontId="11" fillId="2" borderId="64" xfId="1" applyFont="1" applyFill="1" applyBorder="1" applyAlignment="1" applyProtection="1">
      <alignment horizontal="right" vertical="center"/>
      <protection locked="0" hidden="1"/>
    </xf>
    <xf numFmtId="0" fontId="16" fillId="3" borderId="16" xfId="0" applyFont="1" applyFill="1" applyBorder="1" applyAlignment="1" applyProtection="1">
      <alignment horizontal="center" vertical="center"/>
      <protection hidden="1"/>
    </xf>
    <xf numFmtId="0" fontId="16" fillId="3" borderId="101" xfId="0" applyFont="1" applyFill="1" applyBorder="1" applyAlignment="1" applyProtection="1">
      <alignment horizontal="center" vertical="center"/>
      <protection hidden="1"/>
    </xf>
    <xf numFmtId="0" fontId="16" fillId="9" borderId="108"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locked="0" hidden="1"/>
    </xf>
    <xf numFmtId="0" fontId="11" fillId="2" borderId="62" xfId="0" applyFont="1" applyFill="1" applyBorder="1" applyAlignment="1" applyProtection="1">
      <alignment horizontal="center" vertical="center" wrapText="1"/>
      <protection hidden="1"/>
    </xf>
    <xf numFmtId="0" fontId="11" fillId="2" borderId="63" xfId="0" applyFont="1" applyFill="1" applyBorder="1" applyAlignment="1" applyProtection="1">
      <alignment horizontal="center" vertical="center" wrapText="1"/>
      <protection hidden="1"/>
    </xf>
    <xf numFmtId="0" fontId="5" fillId="2" borderId="62" xfId="0" applyFont="1" applyFill="1" applyBorder="1" applyAlignment="1" applyProtection="1">
      <alignment horizontal="left" vertical="center" wrapText="1"/>
      <protection hidden="1"/>
    </xf>
    <xf numFmtId="0" fontId="5" fillId="2" borderId="64" xfId="0" applyFont="1" applyFill="1" applyBorder="1" applyAlignment="1" applyProtection="1">
      <alignment horizontal="left" vertical="center" wrapText="1"/>
      <protection hidden="1"/>
    </xf>
    <xf numFmtId="0" fontId="11" fillId="0" borderId="62" xfId="0" applyFont="1" applyFill="1" applyBorder="1" applyAlignment="1" applyProtection="1">
      <alignment horizontal="center" vertical="center"/>
      <protection hidden="1"/>
    </xf>
    <xf numFmtId="0" fontId="11" fillId="0" borderId="64"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locked="0" hidden="1"/>
    </xf>
    <xf numFmtId="0" fontId="11" fillId="0" borderId="99" xfId="0" applyFont="1" applyFill="1" applyBorder="1" applyAlignment="1" applyProtection="1">
      <alignment horizontal="center" vertical="center" wrapText="1"/>
      <protection locked="0" hidden="1"/>
    </xf>
    <xf numFmtId="38" fontId="11" fillId="0" borderId="115" xfId="1" applyFont="1" applyFill="1" applyBorder="1" applyAlignment="1" applyProtection="1">
      <alignment horizontal="center" vertical="center"/>
      <protection locked="0" hidden="1"/>
    </xf>
    <xf numFmtId="38" fontId="11" fillId="0" borderId="116" xfId="1" applyFont="1" applyFill="1" applyBorder="1" applyAlignment="1" applyProtection="1">
      <alignment horizontal="center" vertical="center"/>
      <protection locked="0" hidden="1"/>
    </xf>
    <xf numFmtId="0" fontId="11" fillId="0" borderId="65"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locked="0" hidden="1"/>
    </xf>
    <xf numFmtId="0" fontId="11" fillId="0" borderId="4" xfId="0" applyFont="1" applyFill="1" applyBorder="1" applyAlignment="1" applyProtection="1">
      <alignment horizontal="center" vertical="center"/>
      <protection locked="0" hidden="1"/>
    </xf>
    <xf numFmtId="0" fontId="11" fillId="0" borderId="5" xfId="0" applyFont="1" applyFill="1" applyBorder="1" applyAlignment="1" applyProtection="1">
      <alignment horizontal="center" vertical="center"/>
      <protection locked="0" hidden="1"/>
    </xf>
    <xf numFmtId="0" fontId="11" fillId="0" borderId="65" xfId="0" applyFont="1" applyFill="1" applyBorder="1" applyAlignment="1" applyProtection="1">
      <alignment horizontal="center" vertical="center"/>
      <protection locked="0" hidden="1"/>
    </xf>
    <xf numFmtId="38" fontId="11" fillId="0" borderId="96" xfId="1" applyFont="1" applyFill="1" applyBorder="1" applyAlignment="1" applyProtection="1">
      <alignment horizontal="right" vertical="center"/>
      <protection locked="0" hidden="1"/>
    </xf>
    <xf numFmtId="0" fontId="9" fillId="4" borderId="10" xfId="0" applyFont="1" applyFill="1" applyBorder="1" applyAlignment="1" applyProtection="1">
      <alignment horizontal="left" vertical="center"/>
      <protection hidden="1"/>
    </xf>
    <xf numFmtId="0" fontId="9" fillId="4" borderId="11" xfId="0" applyFont="1" applyFill="1" applyBorder="1" applyAlignment="1" applyProtection="1">
      <alignment horizontal="left" vertical="center"/>
      <protection hidden="1"/>
    </xf>
    <xf numFmtId="0" fontId="9" fillId="3" borderId="13" xfId="0" applyFont="1" applyFill="1" applyBorder="1" applyAlignment="1" applyProtection="1">
      <alignment horizontal="left" vertical="center"/>
      <protection hidden="1"/>
    </xf>
    <xf numFmtId="0" fontId="9" fillId="3" borderId="2" xfId="0" applyFont="1" applyFill="1" applyBorder="1" applyAlignment="1" applyProtection="1">
      <alignment horizontal="left" vertical="center"/>
      <protection hidden="1"/>
    </xf>
    <xf numFmtId="0" fontId="9" fillId="5" borderId="14" xfId="0" applyFont="1" applyFill="1" applyBorder="1" applyAlignment="1" applyProtection="1">
      <alignment horizontal="left" vertical="center"/>
      <protection hidden="1"/>
    </xf>
    <xf numFmtId="0" fontId="9" fillId="5" borderId="15" xfId="0" applyFont="1" applyFill="1" applyBorder="1" applyAlignment="1" applyProtection="1">
      <alignment horizontal="left" vertical="center"/>
      <protection hidden="1"/>
    </xf>
    <xf numFmtId="0" fontId="11" fillId="0" borderId="63" xfId="0" applyFont="1" applyFill="1" applyBorder="1" applyAlignment="1" applyProtection="1">
      <alignment horizontal="center" vertical="center"/>
      <protection hidden="1"/>
    </xf>
    <xf numFmtId="0" fontId="11" fillId="2" borderId="2" xfId="0" applyFont="1" applyFill="1" applyBorder="1" applyAlignment="1" applyProtection="1">
      <alignment horizontal="center" vertical="center"/>
      <protection hidden="1"/>
    </xf>
    <xf numFmtId="0" fontId="11" fillId="2" borderId="62" xfId="0" applyFont="1" applyFill="1" applyBorder="1" applyAlignment="1" applyProtection="1">
      <alignment horizontal="center" vertical="center"/>
      <protection hidden="1"/>
    </xf>
    <xf numFmtId="0" fontId="11" fillId="2" borderId="63" xfId="0" applyFont="1" applyFill="1" applyBorder="1" applyAlignment="1" applyProtection="1">
      <alignment horizontal="center" vertical="center"/>
      <protection hidden="1"/>
    </xf>
    <xf numFmtId="0" fontId="11" fillId="2" borderId="64"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6" fillId="4" borderId="110" xfId="0" applyFont="1" applyFill="1" applyBorder="1" applyAlignment="1" applyProtection="1">
      <alignment horizontal="center" vertical="center"/>
      <protection hidden="1"/>
    </xf>
    <xf numFmtId="0" fontId="16" fillId="4" borderId="108" xfId="0" applyFont="1" applyFill="1" applyBorder="1" applyAlignment="1" applyProtection="1">
      <alignment horizontal="center" vertical="center"/>
      <protection hidden="1"/>
    </xf>
    <xf numFmtId="0" fontId="9" fillId="9" borderId="103" xfId="0" applyFont="1" applyFill="1" applyBorder="1" applyAlignment="1" applyProtection="1">
      <alignment horizontal="left" vertical="center"/>
      <protection hidden="1"/>
    </xf>
    <xf numFmtId="0" fontId="9" fillId="9" borderId="63" xfId="0" applyFont="1" applyFill="1" applyBorder="1" applyAlignment="1" applyProtection="1">
      <alignment horizontal="left" vertical="center"/>
      <protection hidden="1"/>
    </xf>
    <xf numFmtId="0" fontId="9" fillId="9" borderId="64" xfId="0" applyFont="1" applyFill="1" applyBorder="1" applyAlignment="1" applyProtection="1">
      <alignment horizontal="left" vertical="center"/>
      <protection hidden="1"/>
    </xf>
    <xf numFmtId="0" fontId="5" fillId="0" borderId="3" xfId="0" applyFont="1" applyFill="1" applyBorder="1" applyAlignment="1" applyProtection="1">
      <alignment horizontal="center" vertical="center" wrapText="1"/>
      <protection locked="0" hidden="1"/>
    </xf>
    <xf numFmtId="0" fontId="5" fillId="0" borderId="5" xfId="0" applyFont="1" applyFill="1" applyBorder="1" applyAlignment="1" applyProtection="1">
      <alignment horizontal="center" vertical="center" wrapText="1"/>
      <protection locked="0" hidden="1"/>
    </xf>
    <xf numFmtId="0" fontId="11" fillId="0" borderId="3" xfId="0" applyFont="1" applyFill="1" applyBorder="1" applyAlignment="1" applyProtection="1">
      <alignment horizontal="distributed" vertical="center" shrinkToFit="1"/>
      <protection hidden="1"/>
    </xf>
    <xf numFmtId="0" fontId="11" fillId="0" borderId="4" xfId="0" applyFont="1" applyFill="1" applyBorder="1" applyAlignment="1" applyProtection="1">
      <alignment horizontal="distributed" vertical="center" shrinkToFit="1"/>
      <protection hidden="1"/>
    </xf>
    <xf numFmtId="0" fontId="11" fillId="0" borderId="5" xfId="0" applyFont="1" applyFill="1" applyBorder="1" applyAlignment="1" applyProtection="1">
      <alignment horizontal="distributed" vertical="center" shrinkToFit="1"/>
      <protection hidden="1"/>
    </xf>
    <xf numFmtId="0" fontId="11" fillId="0" borderId="6" xfId="0" applyFont="1" applyFill="1" applyBorder="1" applyAlignment="1" applyProtection="1">
      <alignment horizontal="distributed" vertical="center" shrinkToFit="1"/>
      <protection hidden="1"/>
    </xf>
    <xf numFmtId="0" fontId="11" fillId="0" borderId="0" xfId="0" applyFont="1" applyFill="1" applyBorder="1" applyAlignment="1" applyProtection="1">
      <alignment horizontal="distributed" vertical="center" shrinkToFit="1"/>
      <protection hidden="1"/>
    </xf>
    <xf numFmtId="0" fontId="11" fillId="0" borderId="7" xfId="0" applyFont="1" applyFill="1" applyBorder="1" applyAlignment="1" applyProtection="1">
      <alignment horizontal="distributed" vertical="center" shrinkToFit="1"/>
      <protection hidden="1"/>
    </xf>
    <xf numFmtId="0" fontId="11" fillId="0" borderId="8" xfId="0" applyFont="1" applyFill="1" applyBorder="1" applyAlignment="1" applyProtection="1">
      <alignment horizontal="distributed" vertical="center" shrinkToFit="1"/>
      <protection hidden="1"/>
    </xf>
    <xf numFmtId="0" fontId="11" fillId="0" borderId="1" xfId="0" applyFont="1" applyFill="1" applyBorder="1" applyAlignment="1" applyProtection="1">
      <alignment horizontal="distributed" vertical="center" shrinkToFit="1"/>
      <protection hidden="1"/>
    </xf>
    <xf numFmtId="0" fontId="11" fillId="0" borderId="9" xfId="0" applyFont="1" applyFill="1" applyBorder="1" applyAlignment="1" applyProtection="1">
      <alignment horizontal="distributed" vertical="center" shrinkToFit="1"/>
      <protection hidden="1"/>
    </xf>
    <xf numFmtId="0" fontId="11" fillId="0" borderId="2" xfId="0" applyFont="1" applyFill="1" applyBorder="1" applyAlignment="1" applyProtection="1">
      <alignment horizontal="distributed" vertical="center"/>
      <protection hidden="1"/>
    </xf>
    <xf numFmtId="0" fontId="11" fillId="0" borderId="2" xfId="0" applyFont="1" applyFill="1" applyBorder="1" applyAlignment="1" applyProtection="1">
      <alignment horizontal="distributed" vertical="center" shrinkToFit="1"/>
      <protection hidden="1"/>
    </xf>
    <xf numFmtId="0" fontId="4" fillId="0" borderId="0" xfId="0" applyFont="1" applyFill="1" applyBorder="1" applyAlignment="1" applyProtection="1">
      <alignment horizontal="left"/>
      <protection hidden="1"/>
    </xf>
    <xf numFmtId="0" fontId="4" fillId="0" borderId="1" xfId="0" applyFont="1" applyFill="1" applyBorder="1" applyAlignment="1" applyProtection="1">
      <alignment horizontal="left"/>
      <protection hidden="1"/>
    </xf>
    <xf numFmtId="0" fontId="11" fillId="0" borderId="0" xfId="0" applyFont="1" applyFill="1" applyAlignment="1" applyProtection="1">
      <alignment horizontal="distributed" indent="1"/>
      <protection hidden="1"/>
    </xf>
    <xf numFmtId="0" fontId="4" fillId="0" borderId="0" xfId="0" applyFont="1" applyFill="1" applyBorder="1" applyAlignment="1" applyProtection="1">
      <alignment horizontal="left" wrapText="1"/>
      <protection hidden="1"/>
    </xf>
    <xf numFmtId="0" fontId="4" fillId="0" borderId="1" xfId="0" applyFont="1" applyFill="1" applyBorder="1" applyAlignment="1" applyProtection="1">
      <alignment horizontal="left" wrapText="1"/>
      <protection hidden="1"/>
    </xf>
    <xf numFmtId="49" fontId="4" fillId="0" borderId="0" xfId="0" applyNumberFormat="1" applyFont="1" applyFill="1" applyBorder="1" applyAlignment="1" applyProtection="1">
      <alignment horizontal="left"/>
      <protection hidden="1"/>
    </xf>
    <xf numFmtId="49" fontId="4" fillId="0" borderId="1" xfId="0" applyNumberFormat="1" applyFont="1" applyFill="1" applyBorder="1" applyAlignment="1" applyProtection="1">
      <alignment horizontal="left"/>
      <protection hidden="1"/>
    </xf>
    <xf numFmtId="0" fontId="11" fillId="0" borderId="2"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shrinkToFit="1"/>
      <protection hidden="1"/>
    </xf>
    <xf numFmtId="181" fontId="11" fillId="0" borderId="0" xfId="0" applyNumberFormat="1" applyFont="1" applyFill="1" applyBorder="1" applyAlignment="1" applyProtection="1">
      <alignment horizontal="left" vertical="center"/>
      <protection hidden="1"/>
    </xf>
    <xf numFmtId="0" fontId="11" fillId="0" borderId="2" xfId="0" applyFont="1" applyFill="1" applyBorder="1" applyAlignment="1" applyProtection="1">
      <alignment horizontal="left" vertical="center" indent="1"/>
      <protection hidden="1"/>
    </xf>
    <xf numFmtId="0" fontId="11" fillId="0" borderId="0" xfId="0" applyFont="1" applyFill="1" applyBorder="1" applyAlignment="1" applyProtection="1">
      <alignment horizontal="right" vertical="center" indent="2"/>
      <protection hidden="1"/>
    </xf>
    <xf numFmtId="0" fontId="11" fillId="0" borderId="7" xfId="0" applyFont="1" applyFill="1" applyBorder="1" applyAlignment="1" applyProtection="1">
      <alignment horizontal="right" vertical="center" indent="2"/>
      <protection hidden="1"/>
    </xf>
    <xf numFmtId="0" fontId="11" fillId="0" borderId="1" xfId="0" applyFont="1" applyFill="1" applyBorder="1" applyAlignment="1" applyProtection="1">
      <alignment horizontal="right" vertical="center" indent="2"/>
      <protection hidden="1"/>
    </xf>
    <xf numFmtId="0" fontId="11" fillId="0" borderId="9" xfId="0" applyFont="1" applyFill="1" applyBorder="1" applyAlignment="1" applyProtection="1">
      <alignment horizontal="right" vertical="center" indent="2"/>
      <protection hidden="1"/>
    </xf>
    <xf numFmtId="178" fontId="11" fillId="0" borderId="1" xfId="0" applyNumberFormat="1" applyFont="1" applyFill="1" applyBorder="1" applyAlignment="1" applyProtection="1">
      <alignment horizontal="left" vertical="center"/>
      <protection hidden="1"/>
    </xf>
    <xf numFmtId="0" fontId="11" fillId="0" borderId="4" xfId="0" applyFont="1" applyFill="1" applyBorder="1" applyAlignment="1" applyProtection="1">
      <alignment horizontal="center"/>
      <protection hidden="1"/>
    </xf>
    <xf numFmtId="0" fontId="11" fillId="0" borderId="0" xfId="0" applyFont="1" applyFill="1" applyBorder="1" applyAlignment="1" applyProtection="1">
      <alignment horizontal="center"/>
      <protection hidden="1"/>
    </xf>
    <xf numFmtId="0" fontId="11" fillId="0" borderId="4" xfId="0" applyFont="1" applyFill="1" applyBorder="1" applyAlignment="1" applyProtection="1">
      <alignment horizontal="left"/>
      <protection hidden="1"/>
    </xf>
    <xf numFmtId="0" fontId="11" fillId="0" borderId="5" xfId="0" applyFont="1" applyFill="1" applyBorder="1" applyAlignment="1" applyProtection="1">
      <alignment horizontal="left"/>
      <protection hidden="1"/>
    </xf>
    <xf numFmtId="0" fontId="11" fillId="0" borderId="0" xfId="0" applyFont="1" applyFill="1" applyBorder="1" applyAlignment="1" applyProtection="1">
      <alignment horizontal="left"/>
      <protection hidden="1"/>
    </xf>
    <xf numFmtId="0" fontId="11" fillId="0" borderId="7" xfId="0" applyFont="1" applyFill="1" applyBorder="1" applyAlignment="1" applyProtection="1">
      <alignment horizontal="left"/>
      <protection hidden="1"/>
    </xf>
    <xf numFmtId="0" fontId="11" fillId="0" borderId="0" xfId="0" applyFont="1" applyFill="1" applyAlignment="1" applyProtection="1">
      <alignment horizontal="center" vertical="center"/>
      <protection hidden="1"/>
    </xf>
    <xf numFmtId="0" fontId="11" fillId="0" borderId="3" xfId="0" applyFont="1" applyFill="1" applyBorder="1" applyAlignment="1" applyProtection="1">
      <alignment horizontal="center"/>
      <protection hidden="1"/>
    </xf>
    <xf numFmtId="0" fontId="11" fillId="0" borderId="6" xfId="0" applyFont="1" applyFill="1" applyBorder="1" applyAlignment="1" applyProtection="1">
      <alignment horizontal="center"/>
      <protection hidden="1"/>
    </xf>
    <xf numFmtId="0" fontId="11" fillId="0" borderId="0" xfId="0" applyFont="1" applyFill="1" applyAlignment="1" applyProtection="1">
      <alignment horizontal="distributed" vertical="top" indent="1"/>
      <protection hidden="1"/>
    </xf>
    <xf numFmtId="0" fontId="11" fillId="0" borderId="0" xfId="0" applyFont="1" applyFill="1" applyAlignment="1" applyProtection="1">
      <alignment horizontal="distributed" vertical="top" wrapText="1" inden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Alignment="1" applyProtection="1">
      <alignment horizontal="left" vertical="center" wrapText="1" indent="1"/>
      <protection hidden="1"/>
    </xf>
    <xf numFmtId="0" fontId="11" fillId="0" borderId="1" xfId="0" applyFont="1" applyFill="1" applyBorder="1" applyAlignment="1" applyProtection="1">
      <alignment horizontal="left" vertical="center" wrapText="1" indent="1"/>
      <protection hidden="1"/>
    </xf>
    <xf numFmtId="0" fontId="11" fillId="0" borderId="0" xfId="0" applyFont="1" applyFill="1" applyBorder="1" applyAlignment="1" applyProtection="1">
      <alignment horizontal="left" vertical="top"/>
      <protection hidden="1"/>
    </xf>
    <xf numFmtId="0" fontId="11" fillId="0" borderId="3" xfId="0" applyFont="1" applyFill="1" applyBorder="1" applyAlignment="1" applyProtection="1">
      <alignment horizontal="distributed" vertical="center" wrapText="1" shrinkToFit="1"/>
      <protection hidden="1"/>
    </xf>
    <xf numFmtId="0" fontId="11" fillId="0" borderId="4" xfId="0" applyFont="1" applyFill="1" applyBorder="1" applyAlignment="1" applyProtection="1">
      <alignment horizontal="distributed" vertical="center" wrapText="1" shrinkToFit="1"/>
      <protection hidden="1"/>
    </xf>
    <xf numFmtId="0" fontId="11" fillId="0" borderId="5" xfId="0" applyFont="1" applyFill="1" applyBorder="1" applyAlignment="1" applyProtection="1">
      <alignment horizontal="distributed" vertical="center" wrapText="1" shrinkToFit="1"/>
      <protection hidden="1"/>
    </xf>
    <xf numFmtId="0" fontId="11" fillId="0" borderId="6" xfId="0" applyFont="1" applyFill="1" applyBorder="1" applyAlignment="1" applyProtection="1">
      <alignment horizontal="distributed" vertical="center" wrapText="1" shrinkToFit="1"/>
      <protection hidden="1"/>
    </xf>
    <xf numFmtId="0" fontId="11" fillId="0" borderId="0" xfId="0" applyFont="1" applyFill="1" applyBorder="1" applyAlignment="1" applyProtection="1">
      <alignment horizontal="distributed" vertical="center" wrapText="1" shrinkToFit="1"/>
      <protection hidden="1"/>
    </xf>
    <xf numFmtId="0" fontId="11" fillId="0" borderId="7" xfId="0" applyFont="1" applyFill="1" applyBorder="1" applyAlignment="1" applyProtection="1">
      <alignment horizontal="distributed" vertical="center" wrapText="1" shrinkToFit="1"/>
      <protection hidden="1"/>
    </xf>
    <xf numFmtId="0" fontId="11" fillId="0" borderId="8" xfId="0" applyFont="1" applyFill="1" applyBorder="1" applyAlignment="1" applyProtection="1">
      <alignment horizontal="distributed" vertical="center" wrapText="1" shrinkToFit="1"/>
      <protection hidden="1"/>
    </xf>
    <xf numFmtId="0" fontId="11" fillId="0" borderId="1" xfId="0" applyFont="1" applyFill="1" applyBorder="1" applyAlignment="1" applyProtection="1">
      <alignment horizontal="distributed" vertical="center" wrapText="1" shrinkToFit="1"/>
      <protection hidden="1"/>
    </xf>
    <xf numFmtId="0" fontId="11" fillId="0" borderId="9" xfId="0" applyFont="1" applyFill="1" applyBorder="1" applyAlignment="1" applyProtection="1">
      <alignment horizontal="distributed" vertical="center" wrapText="1" shrinkToFit="1"/>
      <protection hidden="1"/>
    </xf>
    <xf numFmtId="0" fontId="11" fillId="0" borderId="2" xfId="0" applyFont="1" applyFill="1" applyBorder="1" applyAlignment="1" applyProtection="1">
      <alignment horizontal="distributed" vertical="center" wrapText="1" shrinkToFit="1"/>
      <protection hidden="1"/>
    </xf>
    <xf numFmtId="0" fontId="4" fillId="0" borderId="4" xfId="0" applyFont="1" applyFill="1" applyBorder="1" applyAlignment="1" applyProtection="1">
      <alignment horizontal="left"/>
      <protection hidden="1"/>
    </xf>
    <xf numFmtId="0" fontId="11" fillId="2" borderId="62" xfId="0" applyFont="1" applyFill="1" applyBorder="1" applyAlignment="1" applyProtection="1">
      <alignment horizontal="left" vertical="center" wrapText="1"/>
      <protection hidden="1"/>
    </xf>
    <xf numFmtId="0" fontId="11" fillId="2" borderId="63" xfId="0" applyFont="1" applyFill="1" applyBorder="1" applyAlignment="1" applyProtection="1">
      <alignment horizontal="left" vertical="center" wrapText="1"/>
      <protection hidden="1"/>
    </xf>
    <xf numFmtId="0" fontId="11" fillId="2" borderId="64"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38" fontId="11" fillId="0" borderId="62" xfId="1" applyFont="1" applyFill="1" applyBorder="1" applyAlignment="1" applyProtection="1">
      <alignment vertical="center"/>
      <protection hidden="1"/>
    </xf>
    <xf numFmtId="38" fontId="11" fillId="0" borderId="63" xfId="1" applyFont="1" applyFill="1" applyBorder="1" applyAlignment="1" applyProtection="1">
      <alignment vertical="center"/>
      <protection hidden="1"/>
    </xf>
    <xf numFmtId="38" fontId="11" fillId="0" borderId="64" xfId="1" applyFont="1" applyFill="1" applyBorder="1" applyAlignment="1" applyProtection="1">
      <alignment vertical="center"/>
      <protection hidden="1"/>
    </xf>
    <xf numFmtId="38" fontId="11" fillId="0" borderId="65" xfId="1" applyFont="1" applyFill="1" applyBorder="1" applyAlignment="1" applyProtection="1">
      <alignment horizontal="right" vertical="center"/>
      <protection hidden="1"/>
    </xf>
    <xf numFmtId="38" fontId="11" fillId="2" borderId="62" xfId="1" applyFont="1" applyFill="1" applyBorder="1" applyAlignment="1" applyProtection="1">
      <alignment vertical="center"/>
      <protection hidden="1"/>
    </xf>
    <xf numFmtId="38" fontId="11" fillId="2" borderId="63" xfId="1" applyFont="1" applyFill="1" applyBorder="1" applyAlignment="1" applyProtection="1">
      <alignment vertical="center"/>
      <protection hidden="1"/>
    </xf>
    <xf numFmtId="38" fontId="11" fillId="2" borderId="64" xfId="1" applyFont="1" applyFill="1" applyBorder="1" applyAlignment="1" applyProtection="1">
      <alignment vertical="center"/>
      <protection hidden="1"/>
    </xf>
    <xf numFmtId="0" fontId="11" fillId="0" borderId="2" xfId="0" applyFont="1" applyFill="1" applyBorder="1" applyAlignment="1" applyProtection="1">
      <alignment horizontal="left" vertical="center"/>
      <protection hidden="1"/>
    </xf>
    <xf numFmtId="0" fontId="5" fillId="0" borderId="2" xfId="0" applyFont="1" applyFill="1" applyBorder="1" applyAlignment="1" applyProtection="1">
      <alignment horizontal="center" vertical="center" wrapText="1"/>
      <protection hidden="1"/>
    </xf>
    <xf numFmtId="0" fontId="5" fillId="0" borderId="2" xfId="0" applyFont="1" applyFill="1" applyBorder="1" applyAlignment="1" applyProtection="1">
      <alignment horizontal="center" vertical="center"/>
      <protection hidden="1"/>
    </xf>
    <xf numFmtId="0" fontId="11" fillId="0" borderId="62" xfId="0" applyFont="1" applyFill="1" applyBorder="1" applyAlignment="1" applyProtection="1">
      <alignment horizontal="left" vertical="center" wrapText="1"/>
      <protection hidden="1"/>
    </xf>
    <xf numFmtId="0" fontId="11" fillId="0" borderId="63" xfId="0" applyFont="1" applyFill="1" applyBorder="1" applyAlignment="1" applyProtection="1">
      <alignment horizontal="left" vertical="center" wrapText="1"/>
      <protection hidden="1"/>
    </xf>
    <xf numFmtId="0" fontId="11" fillId="0" borderId="64"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center" vertical="center"/>
      <protection hidden="1"/>
    </xf>
    <xf numFmtId="0" fontId="11" fillId="0" borderId="5" xfId="0" applyFont="1" applyFill="1" applyBorder="1" applyAlignment="1" applyProtection="1">
      <alignment horizontal="center" vertical="center"/>
      <protection hidden="1"/>
    </xf>
    <xf numFmtId="0" fontId="11" fillId="0" borderId="62" xfId="0" applyFont="1" applyFill="1" applyBorder="1" applyAlignment="1" applyProtection="1">
      <alignment horizontal="left" vertical="center"/>
      <protection hidden="1"/>
    </xf>
    <xf numFmtId="0" fontId="11" fillId="0" borderId="63" xfId="0" applyFont="1" applyFill="1" applyBorder="1" applyAlignment="1" applyProtection="1">
      <alignment horizontal="left" vertical="center"/>
      <protection hidden="1"/>
    </xf>
    <xf numFmtId="0" fontId="11" fillId="0" borderId="64" xfId="0" applyFont="1" applyFill="1" applyBorder="1" applyAlignment="1" applyProtection="1">
      <alignment horizontal="left" vertical="center"/>
      <protection hidden="1"/>
    </xf>
    <xf numFmtId="0" fontId="11" fillId="0" borderId="3"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protection hidden="1"/>
    </xf>
    <xf numFmtId="0" fontId="11" fillId="0" borderId="5" xfId="0" applyFont="1" applyFill="1" applyBorder="1" applyAlignment="1" applyProtection="1">
      <alignment horizontal="left" vertical="center"/>
      <protection hidden="1"/>
    </xf>
    <xf numFmtId="0" fontId="11" fillId="0" borderId="6" xfId="0" applyNumberFormat="1" applyFont="1" applyFill="1" applyBorder="1" applyAlignment="1" applyProtection="1">
      <alignment horizontal="left" vertical="center" wrapText="1"/>
      <protection hidden="1"/>
    </xf>
    <xf numFmtId="0" fontId="11" fillId="0" borderId="0" xfId="0" applyNumberFormat="1" applyFont="1" applyFill="1" applyBorder="1" applyAlignment="1" applyProtection="1">
      <alignment horizontal="left" vertical="center" wrapText="1"/>
      <protection hidden="1"/>
    </xf>
    <xf numFmtId="0" fontId="11" fillId="0" borderId="7" xfId="0" applyNumberFormat="1" applyFont="1" applyFill="1" applyBorder="1" applyAlignment="1" applyProtection="1">
      <alignment horizontal="left" vertical="center" wrapText="1"/>
      <protection hidden="1"/>
    </xf>
    <xf numFmtId="0" fontId="11" fillId="0" borderId="8" xfId="0" applyNumberFormat="1" applyFont="1" applyFill="1" applyBorder="1" applyAlignment="1" applyProtection="1">
      <alignment horizontal="left" vertical="center" wrapText="1"/>
      <protection hidden="1"/>
    </xf>
    <xf numFmtId="0" fontId="11" fillId="0" borderId="1" xfId="0" applyNumberFormat="1" applyFont="1" applyFill="1" applyBorder="1" applyAlignment="1" applyProtection="1">
      <alignment horizontal="left" vertical="center" wrapText="1"/>
      <protection hidden="1"/>
    </xf>
    <xf numFmtId="0" fontId="11" fillId="0" borderId="9" xfId="0" applyNumberFormat="1" applyFont="1" applyFill="1" applyBorder="1" applyAlignment="1" applyProtection="1">
      <alignment horizontal="left" vertical="center" wrapText="1"/>
      <protection hidden="1"/>
    </xf>
    <xf numFmtId="0" fontId="11" fillId="0" borderId="2" xfId="0" applyNumberFormat="1" applyFont="1" applyFill="1" applyBorder="1" applyAlignment="1" applyProtection="1">
      <alignment horizontal="center" vertical="center"/>
      <protection hidden="1"/>
    </xf>
    <xf numFmtId="0" fontId="11" fillId="0" borderId="3" xfId="0" applyNumberFormat="1" applyFont="1" applyFill="1" applyBorder="1" applyAlignment="1" applyProtection="1">
      <alignment horizontal="center" vertical="center"/>
      <protection hidden="1"/>
    </xf>
    <xf numFmtId="0" fontId="11" fillId="0" borderId="4" xfId="0" applyNumberFormat="1" applyFont="1" applyFill="1" applyBorder="1" applyAlignment="1" applyProtection="1">
      <alignment horizontal="center" vertical="center"/>
      <protection hidden="1"/>
    </xf>
    <xf numFmtId="0" fontId="11" fillId="0" borderId="5" xfId="0" applyNumberFormat="1" applyFont="1" applyFill="1" applyBorder="1" applyAlignment="1" applyProtection="1">
      <alignment horizontal="center" vertical="center"/>
      <protection hidden="1"/>
    </xf>
    <xf numFmtId="0" fontId="11" fillId="0" borderId="8" xfId="0" applyNumberFormat="1" applyFont="1" applyFill="1" applyBorder="1" applyAlignment="1" applyProtection="1">
      <alignment horizontal="center" vertical="center"/>
      <protection hidden="1"/>
    </xf>
    <xf numFmtId="0" fontId="11" fillId="0" borderId="1" xfId="0" applyNumberFormat="1" applyFont="1" applyFill="1" applyBorder="1" applyAlignment="1" applyProtection="1">
      <alignment horizontal="center" vertical="center"/>
      <protection hidden="1"/>
    </xf>
    <xf numFmtId="0" fontId="11" fillId="0" borderId="9" xfId="0" applyNumberFormat="1" applyFont="1" applyFill="1" applyBorder="1" applyAlignment="1" applyProtection="1">
      <alignment horizontal="center" vertical="center"/>
      <protection hidden="1"/>
    </xf>
    <xf numFmtId="178" fontId="11" fillId="0" borderId="3" xfId="0" applyNumberFormat="1" applyFont="1" applyFill="1" applyBorder="1" applyAlignment="1" applyProtection="1">
      <alignment horizontal="center" vertical="center"/>
      <protection hidden="1"/>
    </xf>
    <xf numFmtId="178" fontId="11" fillId="0" borderId="4" xfId="0" applyNumberFormat="1" applyFont="1" applyFill="1" applyBorder="1" applyAlignment="1" applyProtection="1">
      <alignment horizontal="center" vertical="center"/>
      <protection hidden="1"/>
    </xf>
    <xf numFmtId="178" fontId="11" fillId="0" borderId="5" xfId="0" applyNumberFormat="1" applyFont="1" applyFill="1" applyBorder="1" applyAlignment="1" applyProtection="1">
      <alignment horizontal="center" vertical="center"/>
      <protection hidden="1"/>
    </xf>
    <xf numFmtId="178" fontId="11" fillId="0" borderId="8" xfId="0" applyNumberFormat="1" applyFont="1" applyFill="1" applyBorder="1" applyAlignment="1" applyProtection="1">
      <alignment horizontal="center" vertical="center"/>
      <protection hidden="1"/>
    </xf>
    <xf numFmtId="178" fontId="11" fillId="0" borderId="1" xfId="0" applyNumberFormat="1" applyFont="1" applyFill="1" applyBorder="1" applyAlignment="1" applyProtection="1">
      <alignment horizontal="center" vertical="center"/>
      <protection hidden="1"/>
    </xf>
    <xf numFmtId="178" fontId="11" fillId="0" borderId="9" xfId="0" applyNumberFormat="1" applyFont="1" applyFill="1" applyBorder="1" applyAlignment="1" applyProtection="1">
      <alignment horizontal="center" vertical="center"/>
      <protection hidden="1"/>
    </xf>
    <xf numFmtId="0" fontId="11" fillId="0" borderId="4" xfId="0" applyFont="1" applyFill="1" applyBorder="1" applyAlignment="1" applyProtection="1">
      <alignment horizontal="left" vertical="top" shrinkToFit="1"/>
      <protection hidden="1"/>
    </xf>
    <xf numFmtId="0" fontId="4" fillId="0" borderId="3" xfId="0" applyNumberFormat="1" applyFont="1" applyFill="1" applyBorder="1" applyAlignment="1" applyProtection="1">
      <alignment horizontal="left" vertical="center" wrapText="1"/>
      <protection hidden="1"/>
    </xf>
    <xf numFmtId="0" fontId="4" fillId="0" borderId="4" xfId="0" applyNumberFormat="1" applyFont="1" applyFill="1" applyBorder="1" applyAlignment="1" applyProtection="1">
      <alignment horizontal="left" vertical="center"/>
      <protection hidden="1"/>
    </xf>
    <xf numFmtId="0" fontId="4" fillId="0" borderId="5" xfId="0" applyNumberFormat="1" applyFont="1" applyFill="1" applyBorder="1" applyAlignment="1" applyProtection="1">
      <alignment horizontal="left" vertical="center"/>
      <protection hidden="1"/>
    </xf>
    <xf numFmtId="0" fontId="4" fillId="0" borderId="6" xfId="0" applyNumberFormat="1" applyFont="1" applyFill="1" applyBorder="1" applyAlignment="1" applyProtection="1">
      <alignment horizontal="left" vertical="center"/>
      <protection hidden="1"/>
    </xf>
    <xf numFmtId="0" fontId="4" fillId="0" borderId="0" xfId="0" applyNumberFormat="1" applyFont="1" applyFill="1" applyBorder="1" applyAlignment="1" applyProtection="1">
      <alignment horizontal="left" vertical="center"/>
      <protection hidden="1"/>
    </xf>
    <xf numFmtId="0" fontId="4" fillId="0" borderId="7" xfId="0" applyNumberFormat="1" applyFont="1" applyFill="1" applyBorder="1" applyAlignment="1" applyProtection="1">
      <alignment horizontal="left" vertical="center"/>
      <protection hidden="1"/>
    </xf>
    <xf numFmtId="0" fontId="4" fillId="0" borderId="8" xfId="0" applyNumberFormat="1" applyFont="1" applyFill="1" applyBorder="1" applyAlignment="1" applyProtection="1">
      <alignment horizontal="left" vertical="center"/>
      <protection hidden="1"/>
    </xf>
    <xf numFmtId="0" fontId="4" fillId="0" borderId="1" xfId="0" applyNumberFormat="1" applyFont="1" applyFill="1" applyBorder="1" applyAlignment="1" applyProtection="1">
      <alignment horizontal="left" vertical="center"/>
      <protection hidden="1"/>
    </xf>
    <xf numFmtId="0" fontId="4" fillId="0" borderId="9" xfId="0" applyNumberFormat="1" applyFont="1" applyFill="1" applyBorder="1" applyAlignment="1" applyProtection="1">
      <alignment horizontal="left" vertical="center"/>
      <protection hidden="1"/>
    </xf>
    <xf numFmtId="0" fontId="11" fillId="0" borderId="2" xfId="0" applyFont="1" applyFill="1" applyBorder="1" applyAlignment="1" applyProtection="1">
      <alignment horizontal="distributed" vertical="center" wrapText="1"/>
      <protection hidden="1"/>
    </xf>
    <xf numFmtId="179" fontId="11" fillId="0" borderId="0" xfId="0" applyNumberFormat="1" applyFont="1" applyFill="1" applyBorder="1" applyAlignment="1" applyProtection="1">
      <alignment horizontal="left" vertical="center"/>
      <protection hidden="1"/>
    </xf>
    <xf numFmtId="0" fontId="11" fillId="0" borderId="3" xfId="0" applyFont="1" applyFill="1" applyBorder="1" applyAlignment="1" applyProtection="1">
      <alignment horizontal="left" vertical="center" indent="1" shrinkToFit="1"/>
      <protection hidden="1"/>
    </xf>
    <xf numFmtId="0" fontId="11" fillId="0" borderId="4" xfId="0" applyFont="1" applyFill="1" applyBorder="1" applyAlignment="1" applyProtection="1">
      <alignment horizontal="left" vertical="center" indent="1" shrinkToFit="1"/>
      <protection hidden="1"/>
    </xf>
    <xf numFmtId="0" fontId="11" fillId="0" borderId="5" xfId="0" applyFont="1" applyFill="1" applyBorder="1" applyAlignment="1" applyProtection="1">
      <alignment horizontal="left" vertical="center" indent="1" shrinkToFit="1"/>
      <protection hidden="1"/>
    </xf>
    <xf numFmtId="0" fontId="11" fillId="0" borderId="6" xfId="0" applyFont="1" applyFill="1" applyBorder="1" applyAlignment="1" applyProtection="1">
      <alignment horizontal="left" vertical="center" indent="1" shrinkToFit="1"/>
      <protection hidden="1"/>
    </xf>
    <xf numFmtId="0" fontId="11" fillId="0" borderId="0" xfId="0" applyFont="1" applyFill="1" applyBorder="1" applyAlignment="1" applyProtection="1">
      <alignment horizontal="left" vertical="center" indent="1" shrinkToFit="1"/>
      <protection hidden="1"/>
    </xf>
    <xf numFmtId="0" fontId="11" fillId="0" borderId="7" xfId="0" applyFont="1" applyFill="1" applyBorder="1" applyAlignment="1" applyProtection="1">
      <alignment horizontal="left" vertical="center" indent="1" shrinkToFit="1"/>
      <protection hidden="1"/>
    </xf>
    <xf numFmtId="0" fontId="11" fillId="0" borderId="8" xfId="0" applyFont="1" applyFill="1" applyBorder="1" applyAlignment="1" applyProtection="1">
      <alignment horizontal="left" vertical="center" indent="1" shrinkToFit="1"/>
      <protection hidden="1"/>
    </xf>
    <xf numFmtId="0" fontId="11" fillId="0" borderId="1" xfId="0" applyFont="1" applyFill="1" applyBorder="1" applyAlignment="1" applyProtection="1">
      <alignment horizontal="left" vertical="center" indent="1" shrinkToFit="1"/>
      <protection hidden="1"/>
    </xf>
    <xf numFmtId="0" fontId="11" fillId="0" borderId="9" xfId="0" applyFont="1" applyFill="1" applyBorder="1" applyAlignment="1" applyProtection="1">
      <alignment horizontal="left" vertical="center" indent="1" shrinkToFit="1"/>
      <protection hidden="1"/>
    </xf>
    <xf numFmtId="0" fontId="4" fillId="0" borderId="4" xfId="0" applyFont="1" applyFill="1" applyBorder="1" applyAlignment="1" applyProtection="1">
      <alignment horizontal="left" wrapText="1"/>
      <protection hidden="1"/>
    </xf>
    <xf numFmtId="0" fontId="11" fillId="0" borderId="0" xfId="0" applyFont="1" applyFill="1" applyAlignment="1" applyProtection="1">
      <alignment horizontal="left" vertical="top" wrapText="1"/>
      <protection hidden="1"/>
    </xf>
    <xf numFmtId="0" fontId="11" fillId="0" borderId="0" xfId="0" applyFont="1" applyFill="1" applyAlignment="1" applyProtection="1">
      <alignment horizontal="left" vertical="top"/>
      <protection hidden="1"/>
    </xf>
    <xf numFmtId="0" fontId="11" fillId="0" borderId="2" xfId="0" applyFont="1" applyFill="1" applyBorder="1" applyAlignment="1" applyProtection="1">
      <alignment horizontal="center" vertical="center" shrinkToFit="1"/>
      <protection hidden="1"/>
    </xf>
    <xf numFmtId="0" fontId="11" fillId="0" borderId="2" xfId="0" applyFont="1" applyFill="1" applyBorder="1" applyAlignment="1" applyProtection="1">
      <alignment horizontal="left" vertical="top" wrapText="1"/>
      <protection hidden="1"/>
    </xf>
    <xf numFmtId="0" fontId="11" fillId="0" borderId="0" xfId="0" applyFont="1" applyFill="1" applyAlignment="1" applyProtection="1">
      <alignment horizontal="right" vertical="center"/>
      <protection hidden="1"/>
    </xf>
    <xf numFmtId="183" fontId="11" fillId="0" borderId="62" xfId="0" applyNumberFormat="1" applyFont="1" applyFill="1" applyBorder="1" applyAlignment="1" applyProtection="1">
      <alignment horizontal="center" vertical="center"/>
      <protection hidden="1"/>
    </xf>
    <xf numFmtId="183" fontId="11" fillId="0" borderId="64" xfId="0" applyNumberFormat="1" applyFont="1" applyFill="1" applyBorder="1" applyAlignment="1" applyProtection="1">
      <alignment horizontal="center" vertical="center"/>
      <protection hidden="1"/>
    </xf>
    <xf numFmtId="183" fontId="11" fillId="0" borderId="62" xfId="1" applyNumberFormat="1" applyFont="1" applyFill="1" applyBorder="1" applyAlignment="1" applyProtection="1">
      <alignment vertical="center"/>
      <protection hidden="1"/>
    </xf>
    <xf numFmtId="183" fontId="11" fillId="0" borderId="63" xfId="1" applyNumberFormat="1" applyFont="1" applyFill="1" applyBorder="1" applyAlignment="1" applyProtection="1">
      <alignment vertical="center"/>
      <protection hidden="1"/>
    </xf>
    <xf numFmtId="183" fontId="11" fillId="0" borderId="64" xfId="1" applyNumberFormat="1" applyFont="1" applyFill="1" applyBorder="1" applyAlignment="1" applyProtection="1">
      <alignment vertical="center"/>
      <protection hidden="1"/>
    </xf>
    <xf numFmtId="183" fontId="11" fillId="0" borderId="62" xfId="0" applyNumberFormat="1" applyFont="1" applyFill="1" applyBorder="1" applyAlignment="1" applyProtection="1">
      <alignment horizontal="left" vertical="center" wrapText="1"/>
      <protection hidden="1"/>
    </xf>
    <xf numFmtId="183" fontId="11" fillId="0" borderId="63" xfId="0" applyNumberFormat="1" applyFont="1" applyFill="1" applyBorder="1" applyAlignment="1" applyProtection="1">
      <alignment horizontal="left" vertical="center" wrapText="1"/>
      <protection hidden="1"/>
    </xf>
    <xf numFmtId="183" fontId="11" fillId="0" borderId="64" xfId="0" applyNumberFormat="1" applyFont="1" applyFill="1" applyBorder="1" applyAlignment="1" applyProtection="1">
      <alignment horizontal="left" vertical="center" wrapText="1"/>
      <protection hidden="1"/>
    </xf>
    <xf numFmtId="183" fontId="11" fillId="0" borderId="62" xfId="0" applyNumberFormat="1" applyFont="1" applyFill="1" applyBorder="1" applyAlignment="1" applyProtection="1">
      <alignment horizontal="left" vertical="center"/>
      <protection hidden="1"/>
    </xf>
    <xf numFmtId="183" fontId="11" fillId="0" borderId="63" xfId="0" applyNumberFormat="1" applyFont="1" applyFill="1" applyBorder="1" applyAlignment="1" applyProtection="1">
      <alignment horizontal="left" vertical="center"/>
      <protection hidden="1"/>
    </xf>
    <xf numFmtId="183" fontId="11" fillId="0" borderId="64" xfId="0" applyNumberFormat="1" applyFont="1" applyFill="1" applyBorder="1" applyAlignment="1" applyProtection="1">
      <alignment horizontal="left" vertical="center"/>
      <protection hidden="1"/>
    </xf>
    <xf numFmtId="183" fontId="11" fillId="0" borderId="3" xfId="0" applyNumberFormat="1" applyFont="1" applyFill="1" applyBorder="1" applyAlignment="1" applyProtection="1">
      <alignment horizontal="center" vertical="center"/>
      <protection hidden="1"/>
    </xf>
    <xf numFmtId="183" fontId="11" fillId="0" borderId="5" xfId="0" applyNumberFormat="1" applyFont="1" applyFill="1" applyBorder="1" applyAlignment="1" applyProtection="1">
      <alignment horizontal="center" vertical="center"/>
      <protection hidden="1"/>
    </xf>
    <xf numFmtId="183" fontId="11" fillId="0" borderId="115" xfId="0" applyNumberFormat="1" applyFont="1" applyFill="1" applyBorder="1" applyAlignment="1" applyProtection="1">
      <alignment horizontal="left" vertical="center"/>
      <protection hidden="1"/>
    </xf>
    <xf numFmtId="183" fontId="11" fillId="0" borderId="117" xfId="0" applyNumberFormat="1" applyFont="1" applyFill="1" applyBorder="1" applyAlignment="1" applyProtection="1">
      <alignment horizontal="left" vertical="center"/>
      <protection hidden="1"/>
    </xf>
    <xf numFmtId="183" fontId="11" fillId="0" borderId="116" xfId="0" applyNumberFormat="1" applyFont="1" applyFill="1" applyBorder="1" applyAlignment="1" applyProtection="1">
      <alignment horizontal="left" vertical="center"/>
      <protection hidden="1"/>
    </xf>
    <xf numFmtId="183" fontId="11" fillId="0" borderId="3" xfId="0" applyNumberFormat="1" applyFont="1" applyFill="1" applyBorder="1" applyAlignment="1" applyProtection="1">
      <alignment horizontal="left" vertical="center" wrapText="1"/>
      <protection hidden="1"/>
    </xf>
    <xf numFmtId="183" fontId="11" fillId="0" borderId="4" xfId="0" applyNumberFormat="1" applyFont="1" applyFill="1" applyBorder="1" applyAlignment="1" applyProtection="1">
      <alignment horizontal="left" vertical="center" wrapText="1"/>
      <protection hidden="1"/>
    </xf>
    <xf numFmtId="183" fontId="11" fillId="0" borderId="5" xfId="0" applyNumberFormat="1" applyFont="1" applyFill="1" applyBorder="1" applyAlignment="1" applyProtection="1">
      <alignment horizontal="left" vertical="center" wrapText="1"/>
      <protection hidden="1"/>
    </xf>
    <xf numFmtId="0" fontId="11" fillId="0" borderId="10" xfId="0" applyFont="1" applyFill="1" applyBorder="1" applyAlignment="1" applyProtection="1">
      <alignment horizontal="distributed" vertical="center" justifyLastLine="1"/>
      <protection hidden="1"/>
    </xf>
    <xf numFmtId="0" fontId="11" fillId="0" borderId="11" xfId="0" applyFont="1" applyFill="1" applyBorder="1" applyAlignment="1" applyProtection="1">
      <alignment horizontal="distributed" vertical="center" justifyLastLine="1"/>
      <protection hidden="1"/>
    </xf>
    <xf numFmtId="0" fontId="11" fillId="0" borderId="14" xfId="0" applyFont="1" applyFill="1" applyBorder="1" applyAlignment="1" applyProtection="1">
      <alignment horizontal="distributed" vertical="center" justifyLastLine="1"/>
      <protection hidden="1"/>
    </xf>
    <xf numFmtId="0" fontId="11" fillId="0" borderId="15" xfId="0" applyFont="1" applyFill="1" applyBorder="1" applyAlignment="1" applyProtection="1">
      <alignment horizontal="distributed" vertical="center" justifyLastLine="1"/>
      <protection hidden="1"/>
    </xf>
    <xf numFmtId="0" fontId="10" fillId="0" borderId="11" xfId="0" applyFont="1" applyFill="1" applyBorder="1" applyAlignment="1" applyProtection="1">
      <alignment horizontal="left" vertical="center" shrinkToFit="1"/>
      <protection hidden="1"/>
    </xf>
    <xf numFmtId="0" fontId="10" fillId="0" borderId="12" xfId="0" applyFont="1" applyFill="1" applyBorder="1" applyAlignment="1" applyProtection="1">
      <alignment horizontal="left" vertical="center" shrinkToFit="1"/>
      <protection hidden="1"/>
    </xf>
    <xf numFmtId="0" fontId="10" fillId="0" borderId="15" xfId="0" applyFont="1" applyFill="1" applyBorder="1" applyAlignment="1" applyProtection="1">
      <alignment horizontal="left" vertical="center" shrinkToFit="1"/>
      <protection hidden="1"/>
    </xf>
    <xf numFmtId="0" fontId="10" fillId="0" borderId="19" xfId="0" applyFont="1" applyFill="1" applyBorder="1" applyAlignment="1" applyProtection="1">
      <alignment horizontal="left" vertical="center" shrinkToFit="1"/>
      <protection hidden="1"/>
    </xf>
    <xf numFmtId="0" fontId="11" fillId="0" borderId="0" xfId="0" applyFont="1" applyFill="1" applyBorder="1" applyAlignment="1" applyProtection="1">
      <alignment horizontal="center" vertical="top"/>
      <protection hidden="1"/>
    </xf>
    <xf numFmtId="0" fontId="10" fillId="0" borderId="47" xfId="0" applyNumberFormat="1" applyFont="1" applyFill="1" applyBorder="1" applyAlignment="1" applyProtection="1">
      <alignment horizontal="center" vertical="center"/>
      <protection hidden="1"/>
    </xf>
    <xf numFmtId="0" fontId="10" fillId="0" borderId="48" xfId="0" applyNumberFormat="1" applyFont="1" applyFill="1" applyBorder="1" applyAlignment="1" applyProtection="1">
      <alignment horizontal="center" vertical="center"/>
      <protection hidden="1"/>
    </xf>
    <xf numFmtId="0" fontId="10" fillId="0" borderId="49" xfId="0" applyNumberFormat="1" applyFont="1" applyFill="1" applyBorder="1" applyAlignment="1" applyProtection="1">
      <alignment horizontal="center" vertical="center"/>
      <protection hidden="1"/>
    </xf>
    <xf numFmtId="0" fontId="10" fillId="0" borderId="3" xfId="0" applyNumberFormat="1" applyFont="1" applyFill="1" applyBorder="1" applyAlignment="1" applyProtection="1">
      <alignment horizontal="left" vertical="center" shrinkToFit="1"/>
      <protection hidden="1"/>
    </xf>
    <xf numFmtId="0" fontId="10" fillId="0" borderId="4" xfId="0" applyNumberFormat="1" applyFont="1" applyFill="1" applyBorder="1" applyAlignment="1" applyProtection="1">
      <alignment horizontal="left" vertical="center" shrinkToFit="1"/>
      <protection hidden="1"/>
    </xf>
    <xf numFmtId="0" fontId="10" fillId="0" borderId="5" xfId="0" applyNumberFormat="1" applyFont="1" applyFill="1" applyBorder="1" applyAlignment="1" applyProtection="1">
      <alignment horizontal="left" vertical="center" shrinkToFit="1"/>
      <protection hidden="1"/>
    </xf>
    <xf numFmtId="0" fontId="10" fillId="0" borderId="6" xfId="0" applyNumberFormat="1" applyFont="1" applyFill="1" applyBorder="1" applyAlignment="1" applyProtection="1">
      <alignment horizontal="left" vertical="center" shrinkToFit="1"/>
      <protection hidden="1"/>
    </xf>
    <xf numFmtId="0" fontId="10" fillId="0" borderId="0" xfId="0" applyNumberFormat="1" applyFont="1" applyFill="1" applyBorder="1" applyAlignment="1" applyProtection="1">
      <alignment horizontal="left" vertical="center" shrinkToFit="1"/>
      <protection hidden="1"/>
    </xf>
    <xf numFmtId="0" fontId="10" fillId="0" borderId="7" xfId="0" applyNumberFormat="1" applyFont="1" applyFill="1" applyBorder="1" applyAlignment="1" applyProtection="1">
      <alignment horizontal="left" vertical="center" shrinkToFit="1"/>
      <protection hidden="1"/>
    </xf>
    <xf numFmtId="0" fontId="11" fillId="0" borderId="24" xfId="0" applyFont="1" applyFill="1" applyBorder="1" applyAlignment="1" applyProtection="1">
      <alignment horizontal="distributed" vertical="center" justifyLastLine="1"/>
      <protection hidden="1"/>
    </xf>
    <xf numFmtId="0" fontId="11" fillId="0" borderId="21" xfId="0" applyFont="1" applyFill="1" applyBorder="1" applyAlignment="1" applyProtection="1">
      <alignment horizontal="distributed" vertical="center" justifyLastLine="1"/>
      <protection hidden="1"/>
    </xf>
    <xf numFmtId="0" fontId="11" fillId="0" borderId="25" xfId="0" applyFont="1" applyFill="1" applyBorder="1" applyAlignment="1" applyProtection="1">
      <alignment horizontal="distributed" vertical="center" justifyLastLine="1"/>
      <protection hidden="1"/>
    </xf>
    <xf numFmtId="0" fontId="11" fillId="0" borderId="27" xfId="0" applyFont="1" applyFill="1" applyBorder="1" applyAlignment="1" applyProtection="1">
      <alignment horizontal="distributed" vertical="center" justifyLastLine="1"/>
      <protection hidden="1"/>
    </xf>
    <xf numFmtId="0" fontId="11" fillId="0" borderId="1" xfId="0" applyFont="1" applyFill="1" applyBorder="1" applyAlignment="1" applyProtection="1">
      <alignment horizontal="distributed" vertical="center" justifyLastLine="1"/>
      <protection hidden="1"/>
    </xf>
    <xf numFmtId="0" fontId="11" fillId="0" borderId="9" xfId="0" applyFont="1" applyFill="1" applyBorder="1" applyAlignment="1" applyProtection="1">
      <alignment horizontal="distributed" vertical="center" justifyLastLine="1"/>
      <protection hidden="1"/>
    </xf>
    <xf numFmtId="178" fontId="11" fillId="0" borderId="0" xfId="0" applyNumberFormat="1" applyFont="1" applyFill="1" applyBorder="1" applyAlignment="1" applyProtection="1">
      <alignment horizontal="left" vertical="center"/>
      <protection hidden="1"/>
    </xf>
    <xf numFmtId="0" fontId="11" fillId="0" borderId="20" xfId="0" applyFont="1" applyFill="1" applyBorder="1" applyAlignment="1" applyProtection="1">
      <alignment horizontal="center" vertical="center"/>
      <protection hidden="1"/>
    </xf>
    <xf numFmtId="0" fontId="11" fillId="0" borderId="21" xfId="0" applyFont="1" applyFill="1" applyBorder="1" applyAlignment="1" applyProtection="1">
      <alignment horizontal="center" vertical="center"/>
      <protection hidden="1"/>
    </xf>
    <xf numFmtId="0" fontId="11" fillId="0" borderId="26" xfId="0" applyFont="1" applyFill="1" applyBorder="1" applyAlignment="1" applyProtection="1">
      <alignment horizontal="center" vertical="center"/>
      <protection hidden="1"/>
    </xf>
    <xf numFmtId="0" fontId="11" fillId="0" borderId="8"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1" fillId="0" borderId="28" xfId="0" applyFont="1" applyFill="1" applyBorder="1" applyAlignment="1" applyProtection="1">
      <alignment horizontal="center" vertical="center"/>
      <protection hidden="1"/>
    </xf>
    <xf numFmtId="0" fontId="10" fillId="0" borderId="38" xfId="0" applyNumberFormat="1" applyFont="1" applyFill="1" applyBorder="1" applyAlignment="1" applyProtection="1">
      <alignment horizontal="center" vertical="center"/>
      <protection hidden="1"/>
    </xf>
    <xf numFmtId="0" fontId="10" fillId="0" borderId="41" xfId="0" applyNumberFormat="1" applyFont="1" applyFill="1" applyBorder="1" applyAlignment="1" applyProtection="1">
      <alignment horizontal="center" vertical="center"/>
      <protection hidden="1"/>
    </xf>
    <xf numFmtId="0" fontId="10" fillId="0" borderId="44" xfId="0" applyNumberFormat="1" applyFont="1" applyFill="1" applyBorder="1" applyAlignment="1" applyProtection="1">
      <alignment horizontal="center" vertical="center"/>
      <protection hidden="1"/>
    </xf>
    <xf numFmtId="0" fontId="10" fillId="0" borderId="29" xfId="0" applyFont="1" applyFill="1" applyBorder="1" applyAlignment="1" applyProtection="1">
      <alignment horizontal="left" vertical="center" shrinkToFit="1"/>
      <protection hidden="1"/>
    </xf>
    <xf numFmtId="0" fontId="10" fillId="0" borderId="4" xfId="0" applyFont="1" applyFill="1" applyBorder="1" applyAlignment="1" applyProtection="1">
      <alignment horizontal="left" vertical="center" shrinkToFit="1"/>
      <protection hidden="1"/>
    </xf>
    <xf numFmtId="0" fontId="10" fillId="0" borderId="5" xfId="0" applyFont="1" applyFill="1" applyBorder="1" applyAlignment="1" applyProtection="1">
      <alignment horizontal="left" vertical="center" shrinkToFit="1"/>
      <protection hidden="1"/>
    </xf>
    <xf numFmtId="0" fontId="10" fillId="0" borderId="30" xfId="0"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shrinkToFit="1"/>
      <protection hidden="1"/>
    </xf>
    <xf numFmtId="0" fontId="10" fillId="0" borderId="7" xfId="0" applyFont="1" applyFill="1" applyBorder="1" applyAlignment="1" applyProtection="1">
      <alignment horizontal="left" vertical="center" shrinkToFit="1"/>
      <protection hidden="1"/>
    </xf>
    <xf numFmtId="0" fontId="11" fillId="0" borderId="0" xfId="0" applyFont="1" applyFill="1" applyAlignment="1" applyProtection="1">
      <alignment horizontal="left" vertical="center" indent="1"/>
      <protection hidden="1"/>
    </xf>
    <xf numFmtId="0" fontId="11" fillId="0" borderId="25" xfId="0" applyFont="1" applyFill="1" applyBorder="1" applyAlignment="1" applyProtection="1">
      <alignment horizontal="center" vertical="center"/>
      <protection hidden="1"/>
    </xf>
    <xf numFmtId="0" fontId="11" fillId="0" borderId="9" xfId="0" applyFont="1" applyFill="1" applyBorder="1" applyAlignment="1" applyProtection="1">
      <alignment horizontal="center" vertical="center"/>
      <protection hidden="1"/>
    </xf>
    <xf numFmtId="0" fontId="10" fillId="0" borderId="39" xfId="0" applyNumberFormat="1" applyFont="1" applyFill="1" applyBorder="1" applyAlignment="1" applyProtection="1">
      <alignment horizontal="center" vertical="center"/>
      <protection hidden="1"/>
    </xf>
    <xf numFmtId="0" fontId="10" fillId="0" borderId="42" xfId="0" applyNumberFormat="1" applyFont="1" applyFill="1" applyBorder="1" applyAlignment="1" applyProtection="1">
      <alignment horizontal="center" vertical="center"/>
      <protection hidden="1"/>
    </xf>
    <xf numFmtId="0" fontId="10" fillId="0" borderId="45" xfId="0" applyNumberFormat="1" applyFont="1" applyFill="1" applyBorder="1" applyAlignment="1" applyProtection="1">
      <alignment horizontal="center" vertical="center"/>
      <protection hidden="1"/>
    </xf>
    <xf numFmtId="0" fontId="10" fillId="0" borderId="40" xfId="0" applyNumberFormat="1" applyFont="1" applyFill="1" applyBorder="1" applyAlignment="1" applyProtection="1">
      <alignment horizontal="center" vertical="center"/>
      <protection hidden="1"/>
    </xf>
    <xf numFmtId="0" fontId="10" fillId="0" borderId="43" xfId="0" applyNumberFormat="1" applyFont="1" applyFill="1" applyBorder="1" applyAlignment="1" applyProtection="1">
      <alignment horizontal="center" vertical="center"/>
      <protection hidden="1"/>
    </xf>
    <xf numFmtId="0" fontId="10" fillId="0" borderId="46" xfId="0" applyNumberFormat="1" applyFont="1" applyFill="1" applyBorder="1" applyAlignment="1" applyProtection="1">
      <alignment horizontal="center" vertical="center"/>
      <protection hidden="1"/>
    </xf>
    <xf numFmtId="0" fontId="11" fillId="0" borderId="0" xfId="0" applyFont="1" applyFill="1" applyAlignment="1" applyProtection="1">
      <alignment horizontal="left" vertical="center" wrapText="1"/>
      <protection hidden="1"/>
    </xf>
    <xf numFmtId="0" fontId="11" fillId="0" borderId="0" xfId="0" applyFont="1" applyFill="1" applyBorder="1" applyAlignment="1" applyProtection="1">
      <alignment horizontal="distributed" vertical="center"/>
      <protection hidden="1"/>
    </xf>
    <xf numFmtId="0" fontId="11" fillId="0" borderId="0" xfId="0" applyFont="1" applyFill="1" applyBorder="1" applyAlignment="1" applyProtection="1">
      <alignment horizontal="left" vertical="top" wrapText="1" shrinkToFit="1"/>
      <protection hidden="1"/>
    </xf>
    <xf numFmtId="0" fontId="10" fillId="0" borderId="51" xfId="0" applyNumberFormat="1" applyFont="1" applyFill="1" applyBorder="1" applyAlignment="1" applyProtection="1">
      <alignment horizontal="center" vertical="center"/>
      <protection hidden="1"/>
    </xf>
    <xf numFmtId="0" fontId="11" fillId="0" borderId="0" xfId="0" applyFont="1" applyFill="1" applyBorder="1" applyAlignment="1" applyProtection="1">
      <alignment horizontal="distributed" vertical="center" wrapText="1"/>
      <protection hidden="1"/>
    </xf>
    <xf numFmtId="0" fontId="11" fillId="0" borderId="10" xfId="0" applyFont="1" applyFill="1" applyBorder="1" applyAlignment="1" applyProtection="1">
      <alignment horizontal="distributed" vertical="center" wrapText="1" justifyLastLine="1"/>
      <protection hidden="1"/>
    </xf>
    <xf numFmtId="0" fontId="11" fillId="0" borderId="11" xfId="0" applyFont="1" applyFill="1" applyBorder="1" applyAlignment="1" applyProtection="1">
      <alignment horizontal="distributed" vertical="center" wrapText="1" justifyLastLine="1"/>
      <protection hidden="1"/>
    </xf>
    <xf numFmtId="0" fontId="11" fillId="0" borderId="14" xfId="0" applyFont="1" applyFill="1" applyBorder="1" applyAlignment="1" applyProtection="1">
      <alignment horizontal="distributed" vertical="center" wrapText="1" justifyLastLine="1"/>
      <protection hidden="1"/>
    </xf>
    <xf numFmtId="0" fontId="11" fillId="0" borderId="15" xfId="0" applyFont="1" applyFill="1" applyBorder="1" applyAlignment="1" applyProtection="1">
      <alignment horizontal="distributed" vertical="center" wrapText="1" justifyLastLine="1"/>
      <protection hidden="1"/>
    </xf>
    <xf numFmtId="0" fontId="10" fillId="0" borderId="50" xfId="0" applyFont="1" applyFill="1" applyBorder="1" applyAlignment="1" applyProtection="1">
      <alignment horizontal="center" vertical="center"/>
      <protection hidden="1"/>
    </xf>
    <xf numFmtId="0" fontId="10" fillId="0" borderId="41" xfId="0" applyFont="1" applyFill="1" applyBorder="1" applyAlignment="1" applyProtection="1">
      <alignment horizontal="center" vertical="center"/>
      <protection hidden="1"/>
    </xf>
    <xf numFmtId="0" fontId="10" fillId="0" borderId="44" xfId="0" applyFont="1" applyFill="1" applyBorder="1" applyAlignment="1" applyProtection="1">
      <alignment horizontal="center" vertical="center"/>
      <protection hidden="1"/>
    </xf>
    <xf numFmtId="0" fontId="11" fillId="0" borderId="10" xfId="0" applyFont="1" applyFill="1" applyBorder="1" applyAlignment="1" applyProtection="1">
      <alignment horizontal="distributed" vertical="center" shrinkToFit="1"/>
      <protection hidden="1"/>
    </xf>
    <xf numFmtId="0" fontId="11" fillId="0" borderId="11" xfId="0" applyFont="1" applyFill="1" applyBorder="1" applyAlignment="1" applyProtection="1">
      <alignment horizontal="distributed" vertical="center" shrinkToFit="1"/>
      <protection hidden="1"/>
    </xf>
    <xf numFmtId="0" fontId="11" fillId="0" borderId="13" xfId="0" applyFont="1" applyFill="1" applyBorder="1" applyAlignment="1" applyProtection="1">
      <alignment horizontal="distributed" vertical="center" shrinkToFit="1"/>
      <protection hidden="1"/>
    </xf>
    <xf numFmtId="0" fontId="11" fillId="0" borderId="14" xfId="0" applyFont="1" applyFill="1" applyBorder="1" applyAlignment="1" applyProtection="1">
      <alignment horizontal="distributed" vertical="center" shrinkToFit="1"/>
      <protection hidden="1"/>
    </xf>
    <xf numFmtId="0" fontId="11" fillId="0" borderId="15" xfId="0" applyFont="1" applyFill="1" applyBorder="1" applyAlignment="1" applyProtection="1">
      <alignment horizontal="distributed" vertical="center" shrinkToFit="1"/>
      <protection hidden="1"/>
    </xf>
    <xf numFmtId="0" fontId="10" fillId="0" borderId="20" xfId="0" applyFont="1" applyFill="1" applyBorder="1" applyAlignment="1" applyProtection="1">
      <alignment horizontal="center" vertical="center"/>
      <protection hidden="1"/>
    </xf>
    <xf numFmtId="0" fontId="10" fillId="0" borderId="21" xfId="0" applyFont="1" applyFill="1" applyBorder="1" applyAlignment="1" applyProtection="1">
      <alignment horizontal="center" vertical="center"/>
      <protection hidden="1"/>
    </xf>
    <xf numFmtId="0" fontId="10" fillId="0" borderId="26" xfId="0" applyFont="1" applyFill="1" applyBorder="1" applyAlignment="1" applyProtection="1">
      <alignment horizontal="center" vertical="center"/>
      <protection hidden="1"/>
    </xf>
    <xf numFmtId="0" fontId="10"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0" fillId="0" borderId="22" xfId="0" applyFont="1" applyFill="1" applyBorder="1" applyAlignment="1" applyProtection="1">
      <alignment horizontal="center" vertical="center"/>
      <protection hidden="1"/>
    </xf>
    <xf numFmtId="0" fontId="10" fillId="0" borderId="18" xfId="0" applyFont="1" applyFill="1" applyBorder="1" applyAlignment="1" applyProtection="1">
      <alignment horizontal="center" vertical="center"/>
      <protection hidden="1"/>
    </xf>
    <xf numFmtId="0" fontId="10" fillId="0" borderId="16" xfId="0" applyFont="1" applyFill="1" applyBorder="1" applyAlignment="1" applyProtection="1">
      <alignment horizontal="center" vertical="center"/>
      <protection hidden="1"/>
    </xf>
    <xf numFmtId="0" fontId="10" fillId="0" borderId="23" xfId="0" applyFont="1" applyFill="1" applyBorder="1" applyAlignment="1" applyProtection="1">
      <alignment horizontal="center" vertical="center"/>
      <protection hidden="1"/>
    </xf>
    <xf numFmtId="0" fontId="11" fillId="0" borderId="24" xfId="0" applyFont="1" applyFill="1" applyBorder="1" applyAlignment="1" applyProtection="1">
      <alignment horizontal="center" vertical="center"/>
      <protection hidden="1"/>
    </xf>
    <xf numFmtId="0" fontId="11" fillId="0" borderId="30" xfId="0" applyFont="1" applyFill="1" applyBorder="1" applyAlignment="1" applyProtection="1">
      <alignment horizontal="center" vertical="center"/>
      <protection hidden="1"/>
    </xf>
    <xf numFmtId="0" fontId="11" fillId="0" borderId="7" xfId="0" applyFont="1" applyFill="1" applyBorder="1" applyAlignment="1" applyProtection="1">
      <alignment horizontal="center" vertical="center"/>
      <protection hidden="1"/>
    </xf>
    <xf numFmtId="0" fontId="11" fillId="0" borderId="31" xfId="0" applyFont="1" applyFill="1" applyBorder="1" applyAlignment="1" applyProtection="1">
      <alignment horizontal="center" vertical="center"/>
      <protection hidden="1"/>
    </xf>
    <xf numFmtId="0" fontId="11" fillId="0" borderId="16" xfId="0" applyFont="1" applyFill="1" applyBorder="1" applyAlignment="1" applyProtection="1">
      <alignment horizontal="center" vertical="center"/>
      <protection hidden="1"/>
    </xf>
    <xf numFmtId="0" fontId="11" fillId="0" borderId="17" xfId="0" applyFont="1" applyFill="1" applyBorder="1" applyAlignment="1" applyProtection="1">
      <alignment horizontal="center" vertical="center"/>
      <protection hidden="1"/>
    </xf>
    <xf numFmtId="0" fontId="10" fillId="0" borderId="51" xfId="0" applyFont="1" applyFill="1" applyBorder="1" applyAlignment="1" applyProtection="1">
      <alignment horizontal="center" vertical="center"/>
      <protection hidden="1"/>
    </xf>
    <xf numFmtId="0" fontId="10" fillId="0" borderId="42" xfId="0" applyFont="1" applyFill="1" applyBorder="1" applyAlignment="1" applyProtection="1">
      <alignment horizontal="center" vertical="center"/>
      <protection hidden="1"/>
    </xf>
    <xf numFmtId="0" fontId="10" fillId="0" borderId="45" xfId="0" applyFont="1" applyFill="1" applyBorder="1" applyAlignment="1" applyProtection="1">
      <alignment horizontal="center" vertical="center"/>
      <protection hidden="1"/>
    </xf>
    <xf numFmtId="0" fontId="4" fillId="0" borderId="6" xfId="0" applyFont="1" applyFill="1" applyBorder="1" applyAlignment="1" applyProtection="1">
      <alignment horizontal="left" vertical="center" shrinkToFit="1"/>
      <protection hidden="1"/>
    </xf>
    <xf numFmtId="0" fontId="4" fillId="0" borderId="0" xfId="0" applyFont="1" applyFill="1" applyBorder="1" applyAlignment="1" applyProtection="1">
      <alignment horizontal="left" vertical="center" shrinkToFit="1"/>
      <protection hidden="1"/>
    </xf>
    <xf numFmtId="0" fontId="4" fillId="0" borderId="7" xfId="0" applyFont="1" applyFill="1" applyBorder="1" applyAlignment="1" applyProtection="1">
      <alignment horizontal="left" vertical="center" shrinkToFit="1"/>
      <protection hidden="1"/>
    </xf>
    <xf numFmtId="0" fontId="4" fillId="0" borderId="63" xfId="0" applyFont="1" applyFill="1" applyBorder="1" applyAlignment="1" applyProtection="1">
      <alignment horizontal="left" wrapText="1"/>
      <protection hidden="1"/>
    </xf>
    <xf numFmtId="0" fontId="10" fillId="0" borderId="52" xfId="0" applyNumberFormat="1" applyFont="1" applyFill="1" applyBorder="1" applyAlignment="1" applyProtection="1">
      <alignment horizontal="center"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Border="1" applyAlignment="1" applyProtection="1">
      <alignment horizontal="left" vertical="top" shrinkToFit="1"/>
      <protection hidden="1"/>
    </xf>
    <xf numFmtId="0" fontId="11" fillId="0" borderId="1" xfId="0" applyFont="1" applyFill="1" applyBorder="1" applyAlignment="1" applyProtection="1">
      <alignment horizontal="left" vertical="top" wrapText="1" shrinkToFit="1"/>
      <protection hidden="1"/>
    </xf>
    <xf numFmtId="0" fontId="4" fillId="0" borderId="6" xfId="0" applyFont="1" applyFill="1" applyBorder="1" applyAlignment="1" applyProtection="1">
      <alignment horizontal="left" vertical="top" wrapText="1" indent="1" shrinkToFit="1"/>
      <protection hidden="1"/>
    </xf>
    <xf numFmtId="0" fontId="4" fillId="0" borderId="0" xfId="0" applyFont="1" applyFill="1" applyBorder="1" applyAlignment="1" applyProtection="1">
      <alignment horizontal="left" vertical="top" wrapText="1" indent="1" shrinkToFit="1"/>
      <protection hidden="1"/>
    </xf>
    <xf numFmtId="0" fontId="4" fillId="0" borderId="8" xfId="0" applyFont="1" applyFill="1" applyBorder="1" applyAlignment="1" applyProtection="1">
      <alignment horizontal="left" vertical="top" wrapText="1" indent="1" shrinkToFit="1"/>
      <protection hidden="1"/>
    </xf>
    <xf numFmtId="0" fontId="4" fillId="0" borderId="1" xfId="0" applyFont="1" applyFill="1" applyBorder="1" applyAlignment="1" applyProtection="1">
      <alignment horizontal="left" vertical="top" wrapText="1" indent="1" shrinkToFit="1"/>
      <protection hidden="1"/>
    </xf>
    <xf numFmtId="0" fontId="4" fillId="0" borderId="6" xfId="0" applyFont="1" applyFill="1" applyBorder="1" applyAlignment="1" applyProtection="1">
      <alignment horizontal="left" vertical="top" indent="1" shrinkToFit="1"/>
      <protection hidden="1"/>
    </xf>
    <xf numFmtId="0" fontId="4" fillId="0" borderId="0" xfId="0" applyFont="1" applyFill="1" applyBorder="1" applyAlignment="1" applyProtection="1">
      <alignment horizontal="left" vertical="top" indent="1" shrinkToFit="1"/>
      <protection hidden="1"/>
    </xf>
  </cellXfs>
  <cellStyles count="4">
    <cellStyle name="ハイパーリンク" xfId="2" builtinId="8"/>
    <cellStyle name="桁区切り" xfId="1" builtinId="6"/>
    <cellStyle name="標準" xfId="0" builtinId="0"/>
    <cellStyle name="標準 2" xfId="3"/>
  </cellStyles>
  <dxfs count="28">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theme="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55036</xdr:colOff>
      <xdr:row>9</xdr:row>
      <xdr:rowOff>68585</xdr:rowOff>
    </xdr:from>
    <xdr:to>
      <xdr:col>50</xdr:col>
      <xdr:colOff>481755</xdr:colOff>
      <xdr:row>11</xdr:row>
      <xdr:rowOff>27521</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rot="16200000">
          <a:off x="42482561" y="778726"/>
          <a:ext cx="280670" cy="2551853"/>
        </a:xfrm>
        <a:prstGeom prst="rightBrace">
          <a:avLst>
            <a:gd name="adj1" fmla="val 26880"/>
            <a:gd name="adj2" fmla="val 497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368300</xdr:colOff>
      <xdr:row>4</xdr:row>
      <xdr:rowOff>121074</xdr:rowOff>
    </xdr:from>
    <xdr:to>
      <xdr:col>50</xdr:col>
      <xdr:colOff>366394</xdr:colOff>
      <xdr:row>8</xdr:row>
      <xdr:rowOff>25401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042167" y="756074"/>
          <a:ext cx="2741294" cy="9203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設置者所在地、設置者名称、代表者職、代表者氏名と口座名義人が異なる場合には、記入、押印が必要です。</a:t>
          </a:r>
        </a:p>
      </xdr:txBody>
    </xdr:sp>
    <xdr:clientData/>
  </xdr:twoCellAnchor>
  <xdr:twoCellAnchor>
    <xdr:from>
      <xdr:col>20</xdr:col>
      <xdr:colOff>33020</xdr:colOff>
      <xdr:row>4</xdr:row>
      <xdr:rowOff>143933</xdr:rowOff>
    </xdr:from>
    <xdr:to>
      <xdr:col>22</xdr:col>
      <xdr:colOff>330200</xdr:colOff>
      <xdr:row>11</xdr:row>
      <xdr:rowOff>7389</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8448020" y="778933"/>
          <a:ext cx="1795780" cy="1395923"/>
        </a:xfrm>
        <a:prstGeom prst="wedgeRoundRectCallout">
          <a:avLst>
            <a:gd name="adj1" fmla="val -28581"/>
            <a:gd name="adj2" fmla="val 6371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l"/>
          <a:r>
            <a:rPr kumimoji="1" lang="ja-JP" altLang="en-US" sz="1100">
              <a:latin typeface="ＭＳ ゴシック" panose="020B0609070205080204" pitchFamily="49" charset="-128"/>
              <a:ea typeface="ＭＳ ゴシック" panose="020B0609070205080204" pitchFamily="49" charset="-128"/>
            </a:rPr>
            <a:t>導入（予定）日は、具体的な日付でなく「令和○年</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月上旬」でもかまいません。ただし導入期限は、</a:t>
          </a:r>
          <a:r>
            <a:rPr kumimoji="1" lang="en-US" altLang="ja-JP" sz="1100">
              <a:latin typeface="ＭＳ ゴシック" panose="020B0609070205080204" pitchFamily="49" charset="-128"/>
              <a:ea typeface="ＭＳ ゴシック" panose="020B0609070205080204" pitchFamily="49" charset="-128"/>
            </a:rPr>
            <a:t>11/30</a:t>
          </a:r>
          <a:r>
            <a:rPr kumimoji="1" lang="ja-JP" altLang="en-US" sz="1100">
              <a:latin typeface="ＭＳ ゴシック" panose="020B0609070205080204" pitchFamily="49" charset="-128"/>
              <a:ea typeface="ＭＳ ゴシック" panose="020B0609070205080204" pitchFamily="49" charset="-128"/>
            </a:rPr>
            <a:t>までです。</a:t>
          </a:r>
        </a:p>
      </xdr:txBody>
    </xdr:sp>
    <xdr:clientData/>
  </xdr:twoCellAnchor>
  <xdr:twoCellAnchor>
    <xdr:from>
      <xdr:col>40</xdr:col>
      <xdr:colOff>53341</xdr:colOff>
      <xdr:row>8</xdr:row>
      <xdr:rowOff>169329</xdr:rowOff>
    </xdr:from>
    <xdr:to>
      <xdr:col>41</xdr:col>
      <xdr:colOff>1092203</xdr:colOff>
      <xdr:row>11</xdr:row>
      <xdr:rowOff>118532</xdr:rowOff>
    </xdr:to>
    <xdr:sp macro="" textlink="">
      <xdr:nvSpPr>
        <xdr:cNvPr id="18" name="右中かっこ 17">
          <a:extLst>
            <a:ext uri="{FF2B5EF4-FFF2-40B4-BE49-F238E27FC236}">
              <a16:creationId xmlns:a16="http://schemas.microsoft.com/office/drawing/2014/main" id="{00000000-0008-0000-0000-000012000000}"/>
            </a:ext>
          </a:extLst>
        </xdr:cNvPr>
        <xdr:cNvSpPr/>
      </xdr:nvSpPr>
      <xdr:spPr>
        <a:xfrm rot="16200000">
          <a:off x="35980370" y="1063833"/>
          <a:ext cx="465670" cy="1978662"/>
        </a:xfrm>
        <a:prstGeom prst="rightBrace">
          <a:avLst>
            <a:gd name="adj1" fmla="val 64786"/>
            <a:gd name="adj2" fmla="val 517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0</xdr:colOff>
      <xdr:row>3</xdr:row>
      <xdr:rowOff>182038</xdr:rowOff>
    </xdr:from>
    <xdr:to>
      <xdr:col>43</xdr:col>
      <xdr:colOff>795019</xdr:colOff>
      <xdr:row>8</xdr:row>
      <xdr:rowOff>66892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4596492" y="622305"/>
          <a:ext cx="4052994" cy="10955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口座名義人（通帳の表紙に記載されているひらがな漢字書きの名称）と口座名義（カナ名称）は、別名の場合があります。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正確な表記を確認のうえ、記入してください。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130985</xdr:colOff>
      <xdr:row>2</xdr:row>
      <xdr:rowOff>16933</xdr:rowOff>
    </xdr:from>
    <xdr:to>
      <xdr:col>14</xdr:col>
      <xdr:colOff>144235</xdr:colOff>
      <xdr:row>9</xdr:row>
      <xdr:rowOff>55767</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708902" y="260350"/>
          <a:ext cx="5760000" cy="1584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a:t>
          </a:r>
          <a:r>
            <a:rPr kumimoji="1" lang="en-US" altLang="ja-JP" sz="1100">
              <a:latin typeface="+mn-ea"/>
              <a:ea typeface="+mn-ea"/>
            </a:rPr>
            <a:t>Excel</a:t>
          </a:r>
          <a:r>
            <a:rPr kumimoji="1" lang="ja-JP" altLang="en-US" sz="1100">
              <a:latin typeface="+mn-ea"/>
              <a:ea typeface="+mn-ea"/>
            </a:rPr>
            <a:t>ファイルを電子申請システムからアップロードして提出してください。</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問合せ先</a:t>
          </a:r>
          <a:r>
            <a:rPr kumimoji="1" lang="en-US" altLang="ja-JP" sz="1100">
              <a:solidFill>
                <a:schemeClr val="dk1"/>
              </a:solidFill>
              <a:effectLst/>
              <a:latin typeface="+mn-ea"/>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ea"/>
              <a:ea typeface="+mn-ea"/>
              <a:cs typeface="+mn-cs"/>
            </a:rPr>
            <a:t>こども青少年局保育・教育運営課　役川、若井</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ea"/>
              <a:ea typeface="+mn-ea"/>
              <a:cs typeface="+mn-cs"/>
            </a:rPr>
            <a:t>Mail</a:t>
          </a:r>
          <a:r>
            <a:rPr lang="ja-JP" altLang="en-US" sz="1050">
              <a:solidFill>
                <a:schemeClr val="dk1"/>
              </a:solidFill>
              <a:effectLst/>
              <a:latin typeface="+mn-ea"/>
              <a:ea typeface="+mn-ea"/>
              <a:cs typeface="+mn-cs"/>
            </a:rPr>
            <a:t>：</a:t>
          </a:r>
          <a:r>
            <a:rPr kumimoji="1" lang="en-US" altLang="ja-JP" sz="1050">
              <a:solidFill>
                <a:schemeClr val="dk1"/>
              </a:solidFill>
              <a:effectLst/>
              <a:latin typeface="+mn-ea"/>
              <a:ea typeface="+mn-ea"/>
              <a:cs typeface="+mn-cs"/>
            </a:rPr>
            <a:t>kd-gyomukourituka@city.yokohama.lg.jp</a:t>
          </a:r>
          <a:endParaRPr kumimoji="1" lang="en-US" altLang="ja-JP" sz="1100">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Tel</a:t>
          </a:r>
          <a:r>
            <a:rPr kumimoji="1" lang="en-US" altLang="ja-JP" sz="1100" baseline="0">
              <a:solidFill>
                <a:schemeClr val="dk1"/>
              </a:solidFill>
              <a:effectLst/>
              <a:latin typeface="+mn-ea"/>
              <a:ea typeface="+mn-ea"/>
              <a:cs typeface="+mn-cs"/>
            </a:rPr>
            <a:t> </a:t>
          </a:r>
          <a:r>
            <a:rPr kumimoji="1" lang="ja-JP" altLang="en-US"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045-671-3564</a:t>
          </a:r>
          <a:endParaRPr lang="ja-JP" altLang="ja-JP" sz="1100">
            <a:effectLst/>
            <a:latin typeface="+mn-ea"/>
            <a:ea typeface="+mn-ea"/>
          </a:endParaRPr>
        </a:p>
      </xdr:txBody>
    </xdr:sp>
    <xdr:clientData/>
  </xdr:twoCellAnchor>
  <xdr:twoCellAnchor editAs="oneCell">
    <xdr:from>
      <xdr:col>27</xdr:col>
      <xdr:colOff>106680</xdr:colOff>
      <xdr:row>0</xdr:row>
      <xdr:rowOff>152400</xdr:rowOff>
    </xdr:from>
    <xdr:to>
      <xdr:col>30</xdr:col>
      <xdr:colOff>672253</xdr:colOff>
      <xdr:row>7</xdr:row>
      <xdr:rowOff>50513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srcRect l="23558" t="33031" r="24466" b="31366"/>
        <a:stretch/>
      </xdr:blipFill>
      <xdr:spPr>
        <a:xfrm>
          <a:off x="19895820" y="152400"/>
          <a:ext cx="3383280" cy="1303580"/>
        </a:xfrm>
        <a:prstGeom prst="rect">
          <a:avLst/>
        </a:prstGeom>
      </xdr:spPr>
    </xdr:pic>
    <xdr:clientData/>
  </xdr:twoCellAnchor>
  <xdr:twoCellAnchor>
    <xdr:from>
      <xdr:col>29</xdr:col>
      <xdr:colOff>668867</xdr:colOff>
      <xdr:row>0</xdr:row>
      <xdr:rowOff>175260</xdr:rowOff>
    </xdr:from>
    <xdr:to>
      <xdr:col>33</xdr:col>
      <xdr:colOff>72813</xdr:colOff>
      <xdr:row>3</xdr:row>
      <xdr:rowOff>35660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5196800" y="175260"/>
          <a:ext cx="1012613" cy="4446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365761</xdr:colOff>
      <xdr:row>2</xdr:row>
      <xdr:rowOff>101600</xdr:rowOff>
    </xdr:from>
    <xdr:to>
      <xdr:col>30</xdr:col>
      <xdr:colOff>211666</xdr:colOff>
      <xdr:row>12</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22878628" y="491067"/>
          <a:ext cx="2665305" cy="1282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762000</xdr:colOff>
      <xdr:row>1</xdr:row>
      <xdr:rowOff>177800</xdr:rowOff>
    </xdr:from>
    <xdr:to>
      <xdr:col>30</xdr:col>
      <xdr:colOff>482601</xdr:colOff>
      <xdr:row>12</xdr:row>
      <xdr:rowOff>203200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23935267" y="372533"/>
          <a:ext cx="1879601" cy="156633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696149</xdr:colOff>
      <xdr:row>17</xdr:row>
      <xdr:rowOff>154098</xdr:rowOff>
    </xdr:from>
    <xdr:to>
      <xdr:col>39</xdr:col>
      <xdr:colOff>914751</xdr:colOff>
      <xdr:row>18</xdr:row>
      <xdr:rowOff>177563</xdr:rowOff>
    </xdr:to>
    <xdr:sp macro="" textlink="">
      <xdr:nvSpPr>
        <xdr:cNvPr id="21" name="下矢印 20">
          <a:extLst>
            <a:ext uri="{FF2B5EF4-FFF2-40B4-BE49-F238E27FC236}">
              <a16:creationId xmlns:a16="http://schemas.microsoft.com/office/drawing/2014/main" id="{00000000-0008-0000-0000-000015000000}"/>
            </a:ext>
          </a:extLst>
        </xdr:cNvPr>
        <xdr:cNvSpPr/>
      </xdr:nvSpPr>
      <xdr:spPr>
        <a:xfrm rot="16946222">
          <a:off x="33674018" y="3523629"/>
          <a:ext cx="415350" cy="3386345"/>
        </a:xfrm>
        <a:prstGeom prst="downArrow">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832523</xdr:colOff>
      <xdr:row>17</xdr:row>
      <xdr:rowOff>242557</xdr:rowOff>
    </xdr:from>
    <xdr:to>
      <xdr:col>39</xdr:col>
      <xdr:colOff>1178590</xdr:colOff>
      <xdr:row>18</xdr:row>
      <xdr:rowOff>115095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760678">
          <a:off x="32324894" y="5097586"/>
          <a:ext cx="3513810" cy="264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計画よりも金額が下回った場合のみ</a:t>
          </a:r>
        </a:p>
      </xdr:txBody>
    </xdr:sp>
    <xdr:clientData/>
  </xdr:twoCellAnchor>
  <xdr:twoCellAnchor>
    <xdr:from>
      <xdr:col>10</xdr:col>
      <xdr:colOff>301114</xdr:colOff>
      <xdr:row>19</xdr:row>
      <xdr:rowOff>298856</xdr:rowOff>
    </xdr:from>
    <xdr:to>
      <xdr:col>17</xdr:col>
      <xdr:colOff>461324</xdr:colOff>
      <xdr:row>20</xdr:row>
      <xdr:rowOff>225535</xdr:rowOff>
    </xdr:to>
    <xdr:sp macro="" textlink="">
      <xdr:nvSpPr>
        <xdr:cNvPr id="15" name="下矢印 14">
          <a:extLst>
            <a:ext uri="{FF2B5EF4-FFF2-40B4-BE49-F238E27FC236}">
              <a16:creationId xmlns:a16="http://schemas.microsoft.com/office/drawing/2014/main" id="{00000000-0008-0000-0000-00001E000000}"/>
            </a:ext>
          </a:extLst>
        </xdr:cNvPr>
        <xdr:cNvSpPr/>
      </xdr:nvSpPr>
      <xdr:spPr>
        <a:xfrm rot="4039557" flipH="1">
          <a:off x="13299913" y="2946457"/>
          <a:ext cx="350012" cy="6704944"/>
        </a:xfrm>
        <a:prstGeom prst="downArrow">
          <a:avLst>
            <a:gd name="adj1" fmla="val 81074"/>
            <a:gd name="adj2" fmla="val 50000"/>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679838</xdr:colOff>
      <xdr:row>19</xdr:row>
      <xdr:rowOff>401868</xdr:rowOff>
    </xdr:from>
    <xdr:to>
      <xdr:col>15</xdr:col>
      <xdr:colOff>195121</xdr:colOff>
      <xdr:row>20</xdr:row>
      <xdr:rowOff>253703</xdr:rowOff>
    </xdr:to>
    <xdr:sp macro="" textlink="">
      <xdr:nvSpPr>
        <xdr:cNvPr id="22" name="テキスト ボックス 21">
          <a:extLst>
            <a:ext uri="{FF2B5EF4-FFF2-40B4-BE49-F238E27FC236}">
              <a16:creationId xmlns:a16="http://schemas.microsoft.com/office/drawing/2014/main" id="{00000000-0008-0000-0000-000007000000}"/>
            </a:ext>
          </a:extLst>
        </xdr:cNvPr>
        <xdr:cNvSpPr txBox="1"/>
      </xdr:nvSpPr>
      <xdr:spPr>
        <a:xfrm rot="20235289">
          <a:off x="12893005" y="6159201"/>
          <a:ext cx="3695699" cy="275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事業に必要な費用の内訳を記載してください。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97320</xdr:colOff>
      <xdr:row>15</xdr:row>
      <xdr:rowOff>76200</xdr:rowOff>
    </xdr:from>
    <xdr:to>
      <xdr:col>38</xdr:col>
      <xdr:colOff>133349</xdr:colOff>
      <xdr:row>19</xdr:row>
      <xdr:rowOff>142875</xdr:rowOff>
    </xdr:to>
    <xdr:sp macro="" textlink="">
      <xdr:nvSpPr>
        <xdr:cNvPr id="4" name="左矢印吹き出し 3">
          <a:extLst>
            <a:ext uri="{FF2B5EF4-FFF2-40B4-BE49-F238E27FC236}">
              <a16:creationId xmlns:a16="http://schemas.microsoft.com/office/drawing/2014/main" id="{00000000-0008-0000-0700-000004000000}"/>
            </a:ext>
          </a:extLst>
        </xdr:cNvPr>
        <xdr:cNvSpPr/>
      </xdr:nvSpPr>
      <xdr:spPr>
        <a:xfrm>
          <a:off x="6679095" y="2362200"/>
          <a:ext cx="3579329" cy="828675"/>
        </a:xfrm>
        <a:prstGeom prst="leftArrowCallout">
          <a:avLst>
            <a:gd name="adj1" fmla="val 6095"/>
            <a:gd name="adj2" fmla="val 14003"/>
            <a:gd name="adj3" fmla="val 16594"/>
            <a:gd name="adj4" fmla="val 88129"/>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代表者印を押印してください。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rPr>
            <a:t>請求委任や受領委任を行わない場合</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は押印を省略できます。</a:t>
          </a:r>
          <a:endParaRPr kumimoji="1" lang="en-US" altLang="ja-JP" sz="11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opLeftCell="A14" zoomScale="90" zoomScaleNormal="90" workbookViewId="0">
      <selection activeCell="B12" sqref="B12"/>
    </sheetView>
  </sheetViews>
  <sheetFormatPr defaultColWidth="9" defaultRowHeight="15.75" customHeight="1" x14ac:dyDescent="0.15"/>
  <cols>
    <col min="1" max="1" width="9" style="213"/>
    <col min="2" max="2" width="15.625" style="213" customWidth="1"/>
    <col min="3" max="18" width="12.625" style="213" customWidth="1"/>
    <col min="19" max="16384" width="9" style="213"/>
  </cols>
  <sheetData>
    <row r="1" spans="1:8" ht="50.1" customHeight="1" x14ac:dyDescent="0.15">
      <c r="B1" s="214" t="s">
        <v>205</v>
      </c>
      <c r="C1" s="215" t="s">
        <v>204</v>
      </c>
      <c r="D1" s="215"/>
      <c r="E1" s="215" t="s">
        <v>201</v>
      </c>
      <c r="F1" s="215" t="s">
        <v>202</v>
      </c>
      <c r="G1" s="215" t="s">
        <v>203</v>
      </c>
      <c r="H1" s="216"/>
    </row>
    <row r="2" spans="1:8" ht="35.1" customHeight="1" x14ac:dyDescent="0.15">
      <c r="B2" s="217" t="s">
        <v>206</v>
      </c>
      <c r="C2" s="215" t="s">
        <v>177</v>
      </c>
      <c r="D2" s="215"/>
      <c r="E2" s="215" t="s">
        <v>177</v>
      </c>
      <c r="F2" s="215" t="s">
        <v>177</v>
      </c>
      <c r="G2" s="215" t="s">
        <v>177</v>
      </c>
    </row>
    <row r="3" spans="1:8" ht="35.1" customHeight="1" x14ac:dyDescent="0.15">
      <c r="B3" s="218"/>
      <c r="C3" s="215" t="s">
        <v>175</v>
      </c>
      <c r="D3" s="215"/>
      <c r="E3" s="214"/>
      <c r="F3" s="214"/>
      <c r="G3" s="215" t="s">
        <v>175</v>
      </c>
    </row>
    <row r="4" spans="1:8" ht="15.75" customHeight="1" x14ac:dyDescent="0.15">
      <c r="A4" s="213" t="s">
        <v>218</v>
      </c>
      <c r="B4" s="213" t="e">
        <f ca="1">OFFSET(プルダウンリスト!$C$2,0,MATCH(K17,プルダウンリスト!$C$1:$G$1,0)-1,COUNTA(OFFSET(プルダウンリスト!$C$2,0,MATCH(K17,プルダウンリスト!$C$1:$G$1,0)-1,2,1)),1)</f>
        <v>#N/A</v>
      </c>
    </row>
    <row r="6" spans="1:8" ht="14.25" x14ac:dyDescent="0.15">
      <c r="B6" s="220" t="s">
        <v>179</v>
      </c>
      <c r="C6" s="221" t="s">
        <v>180</v>
      </c>
      <c r="D6" s="221" t="s">
        <v>181</v>
      </c>
      <c r="E6" s="221" t="s">
        <v>182</v>
      </c>
      <c r="F6" s="219" t="s">
        <v>183</v>
      </c>
      <c r="G6" s="219" t="s">
        <v>184</v>
      </c>
      <c r="H6" s="219" t="s">
        <v>185</v>
      </c>
    </row>
    <row r="7" spans="1:8" s="223" customFormat="1" ht="50.1" customHeight="1" x14ac:dyDescent="0.15">
      <c r="B7" s="222" t="s">
        <v>205</v>
      </c>
      <c r="C7" s="220" t="s">
        <v>209</v>
      </c>
      <c r="D7" s="220" t="s">
        <v>200</v>
      </c>
      <c r="E7" s="215" t="s">
        <v>200</v>
      </c>
      <c r="F7" s="215" t="s">
        <v>207</v>
      </c>
      <c r="G7" s="215" t="s">
        <v>208</v>
      </c>
      <c r="H7" s="215" t="s">
        <v>208</v>
      </c>
    </row>
    <row r="8" spans="1:8" s="223" customFormat="1" ht="50.1" customHeight="1" x14ac:dyDescent="0.15">
      <c r="B8" s="222" t="s">
        <v>176</v>
      </c>
      <c r="C8" s="220"/>
      <c r="D8" s="220" t="s">
        <v>194</v>
      </c>
      <c r="E8" s="215" t="s">
        <v>194</v>
      </c>
      <c r="F8" s="215" t="s">
        <v>194</v>
      </c>
      <c r="G8" s="215"/>
      <c r="H8" s="215"/>
    </row>
    <row r="9" spans="1:8" s="216" customFormat="1" ht="50.1" customHeight="1" x14ac:dyDescent="0.15">
      <c r="B9" s="215" t="s">
        <v>178</v>
      </c>
      <c r="C9" s="224" t="s">
        <v>210</v>
      </c>
      <c r="D9" s="224" t="s">
        <v>210</v>
      </c>
      <c r="E9" s="224"/>
      <c r="F9" s="224" t="s">
        <v>210</v>
      </c>
      <c r="G9" s="224" t="s">
        <v>199</v>
      </c>
      <c r="H9" s="224"/>
    </row>
    <row r="11" spans="1:8" ht="15.75" customHeight="1" x14ac:dyDescent="0.15">
      <c r="B11" s="213" t="e">
        <f ca="1">OFFSET(プルダウンリスト!$C$15,0,MATCH(K18,プルダウンリスト!$C$12:$H$12,0)-1,COUNTA(OFFSET(プルダウンリスト!$C$12,0,MATCH(K18,プルダウンリスト!$C$12:$H$12,0)-1,5,1)),1)</f>
        <v>#N/A</v>
      </c>
    </row>
    <row r="12" spans="1:8" ht="15.75" customHeight="1" x14ac:dyDescent="0.15">
      <c r="B12" s="220" t="s">
        <v>179</v>
      </c>
      <c r="C12" s="221" t="s">
        <v>180</v>
      </c>
      <c r="D12" s="221" t="s">
        <v>181</v>
      </c>
      <c r="E12" s="221" t="s">
        <v>182</v>
      </c>
      <c r="F12" s="219" t="s">
        <v>183</v>
      </c>
      <c r="G12" s="219" t="s">
        <v>184</v>
      </c>
      <c r="H12" s="219" t="s">
        <v>185</v>
      </c>
    </row>
    <row r="13" spans="1:8" ht="59.45" customHeight="1" x14ac:dyDescent="0.15">
      <c r="B13" s="214" t="s">
        <v>205</v>
      </c>
      <c r="C13" s="215" t="s">
        <v>217</v>
      </c>
      <c r="D13" s="215" t="s">
        <v>217</v>
      </c>
      <c r="E13" s="215" t="s">
        <v>201</v>
      </c>
      <c r="F13" s="215" t="s">
        <v>202</v>
      </c>
      <c r="G13" s="215" t="s">
        <v>203</v>
      </c>
      <c r="H13" s="215" t="s">
        <v>203</v>
      </c>
    </row>
    <row r="14" spans="1:8" ht="59.45" customHeight="1" x14ac:dyDescent="0.15">
      <c r="B14" s="217" t="s">
        <v>216</v>
      </c>
      <c r="C14" s="215" t="s">
        <v>177</v>
      </c>
      <c r="D14" s="215" t="s">
        <v>175</v>
      </c>
      <c r="E14" s="215" t="s">
        <v>177</v>
      </c>
      <c r="F14" s="215" t="s">
        <v>177</v>
      </c>
      <c r="G14" s="215" t="s">
        <v>177</v>
      </c>
      <c r="H14" s="215" t="s">
        <v>175</v>
      </c>
    </row>
    <row r="15" spans="1:8" ht="59.45" customHeight="1" x14ac:dyDescent="0.15">
      <c r="B15" s="214" t="s">
        <v>206</v>
      </c>
      <c r="C15" s="215" t="s">
        <v>211</v>
      </c>
      <c r="D15" s="224" t="s">
        <v>214</v>
      </c>
      <c r="E15" s="215" t="s">
        <v>213</v>
      </c>
      <c r="F15" s="215" t="s">
        <v>211</v>
      </c>
      <c r="G15" s="215" t="s">
        <v>213</v>
      </c>
      <c r="H15" s="224" t="s">
        <v>214</v>
      </c>
    </row>
    <row r="16" spans="1:8" ht="59.45" customHeight="1" x14ac:dyDescent="0.15">
      <c r="C16" s="215" t="s">
        <v>167</v>
      </c>
      <c r="E16" s="214" t="s">
        <v>215</v>
      </c>
      <c r="F16" s="215" t="s">
        <v>167</v>
      </c>
      <c r="G16" s="214" t="s">
        <v>215</v>
      </c>
    </row>
    <row r="17" spans="3:6" ht="58.9" customHeight="1" x14ac:dyDescent="0.15">
      <c r="C17" s="215" t="s">
        <v>212</v>
      </c>
      <c r="F17" s="215" t="s">
        <v>212</v>
      </c>
    </row>
    <row r="18" spans="3:6" ht="58.9" customHeight="1" x14ac:dyDescent="0.15">
      <c r="C18" s="215" t="s">
        <v>213</v>
      </c>
      <c r="F18" s="215" t="s">
        <v>213</v>
      </c>
    </row>
    <row r="19" spans="3:6" ht="58.9" customHeight="1" x14ac:dyDescent="0.15">
      <c r="C19" s="214" t="s">
        <v>215</v>
      </c>
      <c r="F19" s="214" t="s">
        <v>215</v>
      </c>
    </row>
  </sheetData>
  <phoneticPr fontId="1"/>
  <printOptions headings="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65"/>
  <sheetViews>
    <sheetView showGridLines="0" view="pageBreakPreview" zoomScale="85" zoomScaleNormal="100" zoomScaleSheetLayoutView="85" workbookViewId="0"/>
  </sheetViews>
  <sheetFormatPr defaultColWidth="3" defaultRowHeight="14.25" x14ac:dyDescent="0.15"/>
  <cols>
    <col min="1" max="24" width="4.25" style="10" customWidth="1"/>
    <col min="25" max="30" width="3.75" style="10" customWidth="1"/>
    <col min="31" max="16384" width="3" style="10"/>
  </cols>
  <sheetData>
    <row r="1" spans="1:34" x14ac:dyDescent="0.15">
      <c r="B1" s="10" t="s">
        <v>56</v>
      </c>
    </row>
    <row r="2" spans="1:34" x14ac:dyDescent="0.15">
      <c r="R2" s="86" t="s">
        <v>9</v>
      </c>
      <c r="S2" s="11" t="str">
        <f>IF(入力シート!AZ17="","",YEAR(入力シート!AZ17)-2018)</f>
        <v/>
      </c>
      <c r="T2" s="77" t="s">
        <v>8</v>
      </c>
      <c r="U2" s="77" t="str">
        <f>IF(入力シート!AZ17="","",MONTH(入力シート!AZ17))</f>
        <v/>
      </c>
      <c r="V2" s="77" t="s">
        <v>7</v>
      </c>
      <c r="W2" s="77" t="str">
        <f>IF(入力シート!AZ17="","",DAY(入力シート!AZ17))</f>
        <v/>
      </c>
      <c r="X2" s="77" t="s">
        <v>6</v>
      </c>
    </row>
    <row r="3" spans="1:34" ht="12" customHeight="1" x14ac:dyDescent="0.15">
      <c r="R3" s="86"/>
      <c r="S3" s="11"/>
      <c r="T3" s="77"/>
      <c r="U3" s="77"/>
      <c r="V3" s="77"/>
      <c r="W3" s="77"/>
      <c r="X3" s="77"/>
    </row>
    <row r="4" spans="1:34" ht="12" customHeight="1" x14ac:dyDescent="0.15">
      <c r="A4" s="352" t="s">
        <v>239</v>
      </c>
      <c r="B4" s="352"/>
      <c r="C4" s="352"/>
      <c r="D4" s="352"/>
      <c r="E4" s="352"/>
      <c r="F4" s="352"/>
      <c r="G4" s="352"/>
      <c r="H4" s="352"/>
      <c r="I4" s="352"/>
      <c r="J4" s="352"/>
      <c r="K4" s="352"/>
      <c r="L4" s="352"/>
      <c r="M4" s="352"/>
      <c r="N4" s="352"/>
      <c r="O4" s="352"/>
      <c r="P4" s="352"/>
      <c r="Q4" s="352"/>
      <c r="R4" s="352"/>
      <c r="S4" s="352"/>
      <c r="T4" s="352"/>
      <c r="U4" s="352"/>
      <c r="V4" s="352"/>
      <c r="W4" s="352"/>
      <c r="X4" s="352"/>
      <c r="Y4" s="12"/>
    </row>
    <row r="5" spans="1:34" ht="12" customHeight="1" x14ac:dyDescent="0.15">
      <c r="A5" s="352"/>
      <c r="B5" s="352"/>
      <c r="C5" s="352"/>
      <c r="D5" s="352"/>
      <c r="E5" s="352"/>
      <c r="F5" s="352"/>
      <c r="G5" s="352"/>
      <c r="H5" s="352"/>
      <c r="I5" s="352"/>
      <c r="J5" s="352"/>
      <c r="K5" s="352"/>
      <c r="L5" s="352"/>
      <c r="M5" s="352"/>
      <c r="N5" s="352"/>
      <c r="O5" s="352"/>
      <c r="P5" s="352"/>
      <c r="Q5" s="352"/>
      <c r="R5" s="352"/>
      <c r="S5" s="352"/>
      <c r="T5" s="352"/>
      <c r="U5" s="352"/>
      <c r="V5" s="352"/>
      <c r="W5" s="352"/>
      <c r="X5" s="352"/>
      <c r="Y5" s="12"/>
    </row>
    <row r="6" spans="1:34" ht="12" customHeight="1" x14ac:dyDescent="0.15"/>
    <row r="7" spans="1:34" x14ac:dyDescent="0.15">
      <c r="B7" s="10" t="s">
        <v>10</v>
      </c>
    </row>
    <row r="8" spans="1:34" x14ac:dyDescent="0.15">
      <c r="J8" s="506" t="s">
        <v>54</v>
      </c>
      <c r="K8" s="506"/>
      <c r="L8" s="506"/>
      <c r="M8" s="506"/>
      <c r="N8" s="506"/>
      <c r="O8" s="506"/>
    </row>
    <row r="9" spans="1:34" ht="12" customHeight="1" x14ac:dyDescent="0.15">
      <c r="J9" s="356" t="s">
        <v>23</v>
      </c>
      <c r="K9" s="356"/>
      <c r="L9" s="356"/>
      <c r="M9" s="356"/>
      <c r="N9" s="356"/>
      <c r="O9" s="356"/>
      <c r="P9" s="357" t="str">
        <f>IF(入力シート!D17="","",入力シート!D17)</f>
        <v/>
      </c>
      <c r="Q9" s="357"/>
      <c r="R9" s="357"/>
      <c r="S9" s="357"/>
      <c r="T9" s="357"/>
      <c r="U9" s="357"/>
      <c r="V9" s="357"/>
      <c r="W9" s="357"/>
      <c r="X9" s="357"/>
    </row>
    <row r="10" spans="1:34" ht="12" customHeight="1" x14ac:dyDescent="0.15">
      <c r="J10" s="356"/>
      <c r="K10" s="356"/>
      <c r="L10" s="356"/>
      <c r="M10" s="356"/>
      <c r="N10" s="356"/>
      <c r="O10" s="356"/>
      <c r="P10" s="357"/>
      <c r="Q10" s="357"/>
      <c r="R10" s="357"/>
      <c r="S10" s="357"/>
      <c r="T10" s="357"/>
      <c r="U10" s="357"/>
      <c r="V10" s="357"/>
      <c r="W10" s="357"/>
      <c r="X10" s="357"/>
    </row>
    <row r="11" spans="1:34" ht="12" customHeight="1" x14ac:dyDescent="0.15">
      <c r="J11" s="356"/>
      <c r="K11" s="356"/>
      <c r="L11" s="356"/>
      <c r="M11" s="356"/>
      <c r="N11" s="356"/>
      <c r="O11" s="356"/>
      <c r="P11" s="357"/>
      <c r="Q11" s="357"/>
      <c r="R11" s="357"/>
      <c r="S11" s="357"/>
      <c r="T11" s="357"/>
      <c r="U11" s="357"/>
      <c r="V11" s="357"/>
      <c r="W11" s="357"/>
      <c r="X11" s="357"/>
    </row>
    <row r="12" spans="1:34" ht="12" customHeight="1" x14ac:dyDescent="0.15">
      <c r="J12" s="78"/>
      <c r="K12" s="78"/>
      <c r="L12" s="78"/>
      <c r="M12" s="78"/>
      <c r="N12" s="78"/>
      <c r="O12" s="78"/>
      <c r="P12" s="37"/>
      <c r="Q12" s="38"/>
      <c r="R12" s="37"/>
      <c r="S12" s="37"/>
      <c r="T12" s="37"/>
      <c r="U12" s="37"/>
      <c r="V12" s="37"/>
      <c r="W12" s="37"/>
      <c r="X12" s="37"/>
      <c r="AB12" s="13"/>
    </row>
    <row r="13" spans="1:34" ht="12" customHeight="1" x14ac:dyDescent="0.15">
      <c r="J13" s="355" t="s">
        <v>24</v>
      </c>
      <c r="K13" s="355"/>
      <c r="L13" s="355"/>
      <c r="M13" s="355"/>
      <c r="N13" s="355"/>
      <c r="O13" s="355"/>
      <c r="P13" s="360" t="str">
        <f>IF(入力シート!E17="","",入力シート!E17)</f>
        <v/>
      </c>
      <c r="Q13" s="360"/>
      <c r="R13" s="360"/>
      <c r="S13" s="360"/>
      <c r="T13" s="360"/>
      <c r="U13" s="360"/>
      <c r="V13" s="360"/>
      <c r="W13" s="360"/>
      <c r="X13" s="360"/>
    </row>
    <row r="14" spans="1:34" ht="12" customHeight="1" x14ac:dyDescent="0.15">
      <c r="J14" s="355"/>
      <c r="K14" s="355"/>
      <c r="L14" s="355"/>
      <c r="M14" s="355"/>
      <c r="N14" s="355"/>
      <c r="O14" s="355"/>
      <c r="P14" s="360"/>
      <c r="Q14" s="360"/>
      <c r="R14" s="360"/>
      <c r="S14" s="360"/>
      <c r="T14" s="360"/>
      <c r="U14" s="360"/>
      <c r="V14" s="360"/>
      <c r="W14" s="360"/>
      <c r="X14" s="360"/>
    </row>
    <row r="15" spans="1:34" ht="12" customHeight="1" x14ac:dyDescent="0.15">
      <c r="J15" s="355"/>
      <c r="K15" s="355"/>
      <c r="L15" s="355"/>
      <c r="M15" s="355"/>
      <c r="N15" s="355"/>
      <c r="O15" s="355"/>
      <c r="P15" s="360"/>
      <c r="Q15" s="360"/>
      <c r="R15" s="360"/>
      <c r="S15" s="360"/>
      <c r="T15" s="360"/>
      <c r="U15" s="360"/>
      <c r="V15" s="360"/>
      <c r="W15" s="360"/>
      <c r="X15" s="360"/>
    </row>
    <row r="16" spans="1:34" ht="12" customHeight="1" x14ac:dyDescent="0.15">
      <c r="J16" s="78"/>
      <c r="K16" s="78"/>
      <c r="L16" s="78"/>
      <c r="M16" s="78"/>
      <c r="N16" s="78"/>
      <c r="O16" s="78"/>
      <c r="P16" s="37"/>
      <c r="Q16" s="37"/>
      <c r="R16" s="37"/>
      <c r="S16" s="37"/>
      <c r="T16" s="37"/>
      <c r="U16" s="37"/>
      <c r="V16" s="37"/>
      <c r="W16" s="37"/>
      <c r="X16" s="37"/>
      <c r="AH16" s="77"/>
    </row>
    <row r="17" spans="1:24" ht="12" customHeight="1" x14ac:dyDescent="0.15">
      <c r="J17" s="355" t="s">
        <v>11</v>
      </c>
      <c r="K17" s="355"/>
      <c r="L17" s="355"/>
      <c r="M17" s="355"/>
      <c r="N17" s="355"/>
      <c r="O17" s="355"/>
      <c r="P17" s="360" t="str">
        <f>入力シート!F17&amp;"　"&amp;入力シート!G17</f>
        <v>　</v>
      </c>
      <c r="Q17" s="360"/>
      <c r="R17" s="360"/>
      <c r="S17" s="360"/>
      <c r="T17" s="360"/>
      <c r="U17" s="360"/>
      <c r="V17" s="360"/>
      <c r="W17" s="360" t="s">
        <v>55</v>
      </c>
      <c r="X17" s="360"/>
    </row>
    <row r="18" spans="1:24" ht="12" customHeight="1" x14ac:dyDescent="0.15">
      <c r="J18" s="355"/>
      <c r="K18" s="355"/>
      <c r="L18" s="355"/>
      <c r="M18" s="355"/>
      <c r="N18" s="355"/>
      <c r="O18" s="355"/>
      <c r="P18" s="360"/>
      <c r="Q18" s="360"/>
      <c r="R18" s="360"/>
      <c r="S18" s="360"/>
      <c r="T18" s="360"/>
      <c r="U18" s="360"/>
      <c r="V18" s="360"/>
      <c r="W18" s="360"/>
      <c r="X18" s="360"/>
    </row>
    <row r="19" spans="1:24" ht="12" customHeight="1" x14ac:dyDescent="0.15">
      <c r="J19" s="355"/>
      <c r="K19" s="355"/>
      <c r="L19" s="355"/>
      <c r="M19" s="355"/>
      <c r="N19" s="355"/>
      <c r="O19" s="355"/>
      <c r="P19" s="360"/>
      <c r="Q19" s="360"/>
      <c r="R19" s="360"/>
      <c r="S19" s="360"/>
      <c r="T19" s="360"/>
      <c r="U19" s="360"/>
      <c r="V19" s="360"/>
      <c r="W19" s="360"/>
      <c r="X19" s="360"/>
    </row>
    <row r="20" spans="1:24" ht="12" customHeight="1" x14ac:dyDescent="0.15">
      <c r="B20" s="515" t="s">
        <v>240</v>
      </c>
      <c r="C20" s="515"/>
      <c r="D20" s="515"/>
      <c r="E20" s="515"/>
      <c r="F20" s="515"/>
      <c r="G20" s="515"/>
      <c r="H20" s="515"/>
      <c r="I20" s="515"/>
      <c r="J20" s="515"/>
      <c r="K20" s="515"/>
      <c r="L20" s="515"/>
      <c r="M20" s="515"/>
      <c r="N20" s="515"/>
      <c r="O20" s="515"/>
      <c r="P20" s="515"/>
      <c r="Q20" s="515"/>
      <c r="R20" s="515"/>
      <c r="S20" s="515"/>
      <c r="T20" s="515"/>
      <c r="U20" s="515"/>
      <c r="V20" s="515"/>
      <c r="W20" s="515"/>
      <c r="X20" s="515"/>
    </row>
    <row r="21" spans="1:24" ht="12" customHeight="1" x14ac:dyDescent="0.15">
      <c r="B21" s="515"/>
      <c r="C21" s="515"/>
      <c r="D21" s="515"/>
      <c r="E21" s="515"/>
      <c r="F21" s="515"/>
      <c r="G21" s="515"/>
      <c r="H21" s="515"/>
      <c r="I21" s="515"/>
      <c r="J21" s="515"/>
      <c r="K21" s="515"/>
      <c r="L21" s="515"/>
      <c r="M21" s="515"/>
      <c r="N21" s="515"/>
      <c r="O21" s="515"/>
      <c r="P21" s="515"/>
      <c r="Q21" s="515"/>
      <c r="R21" s="515"/>
      <c r="S21" s="515"/>
      <c r="T21" s="515"/>
      <c r="U21" s="515"/>
      <c r="V21" s="515"/>
      <c r="W21" s="515"/>
      <c r="X21" s="515"/>
    </row>
    <row r="22" spans="1:24" ht="12" customHeight="1" x14ac:dyDescent="0.15">
      <c r="B22" s="515"/>
      <c r="C22" s="515"/>
      <c r="D22" s="515"/>
      <c r="E22" s="515"/>
      <c r="F22" s="515"/>
      <c r="G22" s="515"/>
      <c r="H22" s="515"/>
      <c r="I22" s="515"/>
      <c r="J22" s="515"/>
      <c r="K22" s="515"/>
      <c r="L22" s="515"/>
      <c r="M22" s="515"/>
      <c r="N22" s="515"/>
      <c r="O22" s="515"/>
      <c r="P22" s="515"/>
      <c r="Q22" s="515"/>
      <c r="R22" s="515"/>
      <c r="S22" s="515"/>
      <c r="T22" s="515"/>
      <c r="U22" s="515"/>
      <c r="V22" s="515"/>
      <c r="W22" s="515"/>
      <c r="X22" s="515"/>
    </row>
    <row r="23" spans="1:24" ht="12" customHeight="1" x14ac:dyDescent="0.15">
      <c r="B23" s="515"/>
      <c r="C23" s="515"/>
      <c r="D23" s="515"/>
      <c r="E23" s="515"/>
      <c r="F23" s="515"/>
      <c r="G23" s="515"/>
      <c r="H23" s="515"/>
      <c r="I23" s="515"/>
      <c r="J23" s="515"/>
      <c r="K23" s="515"/>
      <c r="L23" s="515"/>
      <c r="M23" s="515"/>
      <c r="N23" s="515"/>
      <c r="O23" s="515"/>
      <c r="P23" s="515"/>
      <c r="Q23" s="515"/>
      <c r="R23" s="515"/>
      <c r="S23" s="515"/>
      <c r="T23" s="515"/>
      <c r="U23" s="515"/>
      <c r="V23" s="515"/>
      <c r="W23" s="515"/>
      <c r="X23" s="515"/>
    </row>
    <row r="24" spans="1:24" x14ac:dyDescent="0.15">
      <c r="A24" s="68">
        <v>1</v>
      </c>
      <c r="B24" s="516" t="s">
        <v>53</v>
      </c>
      <c r="C24" s="516"/>
      <c r="D24" s="516"/>
      <c r="E24" s="516"/>
      <c r="F24" s="19"/>
      <c r="G24" s="490" t="str">
        <f>IF(入力シート!AL17="","",入力シート!AL17)</f>
        <v/>
      </c>
      <c r="H24" s="490"/>
      <c r="I24" s="490"/>
      <c r="J24" s="490"/>
      <c r="K24" s="490"/>
      <c r="L24" s="490"/>
      <c r="M24" s="19"/>
      <c r="N24" s="19"/>
      <c r="O24" s="19"/>
      <c r="P24" s="19"/>
      <c r="Q24" s="19"/>
      <c r="R24" s="19"/>
      <c r="S24" s="19"/>
      <c r="T24" s="19"/>
      <c r="U24" s="19"/>
      <c r="V24" s="19"/>
      <c r="W24" s="19"/>
    </row>
    <row r="25" spans="1:24" ht="12" customHeight="1" x14ac:dyDescent="0.15">
      <c r="A25" s="19"/>
      <c r="B25" s="19"/>
      <c r="C25" s="19"/>
      <c r="D25" s="19"/>
      <c r="E25" s="19"/>
      <c r="G25" s="19"/>
      <c r="H25" s="19"/>
      <c r="I25" s="19"/>
      <c r="J25" s="19"/>
      <c r="K25" s="19"/>
      <c r="L25" s="19"/>
      <c r="M25" s="19"/>
      <c r="N25" s="19"/>
      <c r="O25" s="19"/>
      <c r="P25" s="19"/>
      <c r="Q25" s="19"/>
      <c r="R25" s="19"/>
      <c r="S25" s="19"/>
      <c r="T25" s="19"/>
      <c r="U25" s="19"/>
      <c r="V25" s="19"/>
      <c r="W25" s="19"/>
    </row>
    <row r="26" spans="1:24" x14ac:dyDescent="0.15">
      <c r="A26" s="88">
        <v>2</v>
      </c>
      <c r="B26" s="516" t="s">
        <v>227</v>
      </c>
      <c r="C26" s="516"/>
      <c r="D26" s="516"/>
      <c r="E26" s="516"/>
      <c r="F26" s="19"/>
      <c r="G26" s="19" t="str">
        <f>IF(入力シート!$H$17="","",入力シート!$H$17)</f>
        <v/>
      </c>
      <c r="H26" s="19"/>
      <c r="I26" s="19"/>
      <c r="J26" s="19"/>
      <c r="K26" s="19"/>
      <c r="L26" s="19"/>
      <c r="M26" s="19"/>
      <c r="N26" s="19"/>
      <c r="O26" s="19"/>
      <c r="P26" s="19"/>
      <c r="Q26" s="19"/>
      <c r="R26" s="19"/>
      <c r="S26" s="19"/>
      <c r="T26" s="19"/>
      <c r="U26" s="19"/>
      <c r="V26" s="19"/>
      <c r="W26" s="19"/>
    </row>
    <row r="27" spans="1:24" ht="12" customHeight="1" x14ac:dyDescent="0.15">
      <c r="A27" s="66"/>
      <c r="B27" s="66"/>
      <c r="C27" s="66"/>
      <c r="D27" s="66"/>
      <c r="E27" s="66"/>
      <c r="H27" s="41"/>
      <c r="I27" s="41"/>
      <c r="J27" s="41"/>
      <c r="K27" s="41"/>
      <c r="L27" s="41"/>
      <c r="M27" s="41"/>
      <c r="N27" s="41"/>
      <c r="O27" s="41"/>
      <c r="P27" s="41"/>
      <c r="V27" s="41"/>
      <c r="W27" s="41"/>
    </row>
    <row r="28" spans="1:24" x14ac:dyDescent="0.15">
      <c r="A28" s="66">
        <v>3</v>
      </c>
      <c r="B28" s="516" t="s">
        <v>57</v>
      </c>
      <c r="C28" s="516"/>
      <c r="D28" s="516"/>
      <c r="E28" s="516"/>
      <c r="F28" s="41"/>
      <c r="G28" s="474" t="str">
        <f>IF(H28=入力シート!L17,"■","□")</f>
        <v>□</v>
      </c>
      <c r="H28" s="360" t="s">
        <v>25</v>
      </c>
      <c r="I28" s="360"/>
      <c r="J28" s="360"/>
      <c r="K28" s="360"/>
      <c r="L28" s="360"/>
      <c r="M28" s="360"/>
      <c r="N28" s="360"/>
      <c r="O28" s="360"/>
      <c r="R28" s="37"/>
      <c r="S28" s="37"/>
      <c r="T28" s="37"/>
      <c r="U28" s="37"/>
      <c r="V28" s="37"/>
      <c r="W28" s="37"/>
      <c r="X28" s="37"/>
    </row>
    <row r="29" spans="1:24" ht="12" customHeight="1" x14ac:dyDescent="0.15">
      <c r="A29" s="66"/>
      <c r="B29" s="66"/>
      <c r="C29" s="66"/>
      <c r="D29" s="66"/>
      <c r="E29" s="66"/>
      <c r="F29" s="19"/>
      <c r="G29" s="474"/>
      <c r="H29" s="360"/>
      <c r="I29" s="360"/>
      <c r="J29" s="360"/>
      <c r="K29" s="360"/>
      <c r="L29" s="360"/>
      <c r="M29" s="360"/>
      <c r="N29" s="360"/>
      <c r="O29" s="360"/>
      <c r="P29" s="37"/>
      <c r="Q29" s="37"/>
      <c r="R29" s="37"/>
      <c r="S29" s="37"/>
      <c r="T29" s="37"/>
      <c r="U29" s="37"/>
      <c r="V29" s="37"/>
      <c r="W29" s="37"/>
      <c r="X29" s="37"/>
    </row>
    <row r="30" spans="1:24" x14ac:dyDescent="0.15">
      <c r="A30" s="66"/>
      <c r="B30" s="66"/>
      <c r="C30" s="66"/>
      <c r="D30" s="66"/>
      <c r="E30" s="66"/>
      <c r="F30" s="19"/>
      <c r="G30" s="92" t="str">
        <f>IF(H30=入力シート!L17,"■","□")</f>
        <v>□</v>
      </c>
      <c r="H30" s="37" t="s">
        <v>95</v>
      </c>
      <c r="J30" s="19"/>
      <c r="K30" s="19"/>
      <c r="L30" s="19"/>
      <c r="M30" s="19"/>
      <c r="N30" s="19"/>
      <c r="O30" s="19"/>
      <c r="P30" s="19"/>
      <c r="Q30" s="19"/>
      <c r="R30" s="19"/>
      <c r="S30" s="19"/>
      <c r="T30" s="19"/>
      <c r="U30" s="19"/>
      <c r="V30" s="19"/>
      <c r="W30" s="19"/>
      <c r="X30" s="19"/>
    </row>
    <row r="31" spans="1:24" ht="12" customHeight="1" x14ac:dyDescent="0.15">
      <c r="A31" s="89"/>
      <c r="B31" s="89"/>
      <c r="C31" s="89"/>
      <c r="D31" s="89"/>
      <c r="E31" s="89"/>
      <c r="F31" s="19"/>
      <c r="G31" s="19"/>
      <c r="H31" s="19"/>
      <c r="I31" s="19"/>
      <c r="J31" s="19"/>
      <c r="K31" s="19"/>
      <c r="L31" s="19"/>
      <c r="M31" s="19"/>
      <c r="N31" s="19"/>
      <c r="O31" s="19"/>
      <c r="P31" s="19"/>
      <c r="Q31" s="19"/>
      <c r="R31" s="19"/>
      <c r="S31" s="19"/>
      <c r="T31" s="19"/>
      <c r="U31" s="19"/>
      <c r="V31" s="19"/>
      <c r="W31" s="19"/>
      <c r="X31" s="19"/>
    </row>
    <row r="32" spans="1:24" ht="12" customHeight="1" x14ac:dyDescent="0.15">
      <c r="A32" s="89">
        <v>4</v>
      </c>
      <c r="B32" s="519" t="s">
        <v>58</v>
      </c>
      <c r="C32" s="519"/>
      <c r="D32" s="519"/>
      <c r="E32" s="519"/>
      <c r="F32" s="19"/>
      <c r="G32" s="19"/>
      <c r="H32" s="20"/>
      <c r="I32" s="20"/>
      <c r="J32" s="20"/>
      <c r="K32" s="20"/>
      <c r="L32" s="20"/>
      <c r="M32" s="19"/>
      <c r="N32" s="20"/>
      <c r="O32" s="7"/>
      <c r="P32" s="19"/>
      <c r="Q32" s="19"/>
      <c r="R32" s="19"/>
      <c r="S32" s="19"/>
      <c r="T32" s="19"/>
      <c r="U32" s="19"/>
      <c r="V32" s="19"/>
      <c r="W32" s="19"/>
    </row>
    <row r="33" spans="1:24" ht="7.5" customHeight="1" thickBot="1" x14ac:dyDescent="0.2">
      <c r="A33" s="89"/>
      <c r="B33" s="89"/>
      <c r="C33" s="89"/>
      <c r="D33" s="89"/>
      <c r="E33" s="89"/>
      <c r="F33" s="89"/>
      <c r="G33" s="19"/>
      <c r="H33" s="19"/>
      <c r="I33" s="20"/>
      <c r="J33" s="20"/>
      <c r="K33" s="20"/>
      <c r="L33" s="20"/>
      <c r="M33" s="20"/>
      <c r="N33" s="19"/>
      <c r="O33" s="20"/>
      <c r="P33" s="7"/>
      <c r="Q33" s="19"/>
      <c r="R33" s="19"/>
      <c r="S33" s="19"/>
      <c r="T33" s="19"/>
      <c r="U33" s="19"/>
      <c r="V33" s="19"/>
      <c r="W33" s="19"/>
      <c r="X33" s="19"/>
    </row>
    <row r="34" spans="1:24" ht="15" customHeight="1" x14ac:dyDescent="0.15">
      <c r="A34" s="89"/>
      <c r="B34" s="466" t="s">
        <v>59</v>
      </c>
      <c r="C34" s="467"/>
      <c r="D34" s="467"/>
      <c r="E34" s="467"/>
      <c r="F34" s="467"/>
      <c r="G34" s="470" t="str">
        <f>IF(入力シート!AN17="","",入力シート!AN17)</f>
        <v/>
      </c>
      <c r="H34" s="470"/>
      <c r="I34" s="470"/>
      <c r="J34" s="470"/>
      <c r="K34" s="470"/>
      <c r="L34" s="470"/>
      <c r="M34" s="470"/>
      <c r="N34" s="470"/>
      <c r="O34" s="470"/>
      <c r="P34" s="470"/>
      <c r="Q34" s="470"/>
      <c r="R34" s="470"/>
      <c r="S34" s="470"/>
      <c r="T34" s="470"/>
      <c r="U34" s="470"/>
      <c r="V34" s="470"/>
      <c r="W34" s="471"/>
    </row>
    <row r="35" spans="1:24" ht="15" customHeight="1" thickBot="1" x14ac:dyDescent="0.2">
      <c r="A35" s="89"/>
      <c r="B35" s="468"/>
      <c r="C35" s="469"/>
      <c r="D35" s="469"/>
      <c r="E35" s="469"/>
      <c r="F35" s="469"/>
      <c r="G35" s="472"/>
      <c r="H35" s="472"/>
      <c r="I35" s="472"/>
      <c r="J35" s="472"/>
      <c r="K35" s="472"/>
      <c r="L35" s="472"/>
      <c r="M35" s="472"/>
      <c r="N35" s="472"/>
      <c r="O35" s="472"/>
      <c r="P35" s="472"/>
      <c r="Q35" s="472"/>
      <c r="R35" s="472"/>
      <c r="S35" s="472"/>
      <c r="T35" s="472"/>
      <c r="U35" s="472"/>
      <c r="V35" s="472"/>
      <c r="W35" s="473"/>
    </row>
    <row r="36" spans="1:24" ht="23.25" customHeight="1" x14ac:dyDescent="0.15">
      <c r="A36" s="89"/>
      <c r="B36" s="520" t="s">
        <v>60</v>
      </c>
      <c r="C36" s="521"/>
      <c r="D36" s="521"/>
      <c r="E36" s="521"/>
      <c r="F36" s="521"/>
      <c r="G36" s="43" t="str">
        <f>MID(入力シート!$AO$17,COLUMN()-6,1)</f>
        <v/>
      </c>
      <c r="H36" s="44" t="str">
        <f>MID(入力シート!$AO$17,COLUMN()-6,1)</f>
        <v/>
      </c>
      <c r="I36" s="45" t="str">
        <f>MID(入力シート!$AO$17,COLUMN()-6,1)</f>
        <v/>
      </c>
      <c r="J36" s="45" t="str">
        <f>MID(入力シート!$AO$17,COLUMN()-6,1)</f>
        <v/>
      </c>
      <c r="K36" s="45" t="str">
        <f>MID(入力シート!$AO$17,COLUMN()-6,1)</f>
        <v/>
      </c>
      <c r="L36" s="45" t="str">
        <f>MID(入力シート!$AO$17,COLUMN()-6,1)</f>
        <v/>
      </c>
      <c r="M36" s="45" t="str">
        <f>MID(入力シート!$AO$17,COLUMN()-6,1)</f>
        <v/>
      </c>
      <c r="N36" s="44" t="str">
        <f>MID(入力シート!$AO$17,COLUMN()-6,1)</f>
        <v/>
      </c>
      <c r="O36" s="44" t="str">
        <f>MID(入力シート!$AO$17,COLUMN()-6,1)</f>
        <v/>
      </c>
      <c r="P36" s="44" t="str">
        <f>MID(入力シート!$AO$17,COLUMN()-6,1)</f>
        <v/>
      </c>
      <c r="Q36" s="44" t="str">
        <f>MID(入力シート!$AO$17,COLUMN()-6,1)</f>
        <v/>
      </c>
      <c r="R36" s="44" t="str">
        <f>MID(入力シート!$AO$17,COLUMN()-6,1)</f>
        <v/>
      </c>
      <c r="S36" s="44" t="str">
        <f>MID(入力シート!$AO$17,COLUMN()-6,1)</f>
        <v/>
      </c>
      <c r="T36" s="44" t="str">
        <f>MID(入力シート!$AO$17,COLUMN()-6,1)</f>
        <v/>
      </c>
      <c r="U36" s="44" t="str">
        <f>MID(入力シート!$AO$17,COLUMN()-6,1)</f>
        <v/>
      </c>
      <c r="V36" s="44" t="str">
        <f>MID(入力シート!$AO$17,COLUMN()-6,1)</f>
        <v/>
      </c>
      <c r="W36" s="46" t="str">
        <f>MID(入力シート!$AO$17,COLUMN()-6,1)</f>
        <v/>
      </c>
    </row>
    <row r="37" spans="1:24" ht="23.25" customHeight="1" thickBot="1" x14ac:dyDescent="0.2">
      <c r="A37" s="89"/>
      <c r="B37" s="522"/>
      <c r="C37" s="523"/>
      <c r="D37" s="523"/>
      <c r="E37" s="523"/>
      <c r="F37" s="523"/>
      <c r="G37" s="47" t="str">
        <f>MID(入力シート!$AO$17,COLUMN()+11,1)</f>
        <v/>
      </c>
      <c r="H37" s="48" t="str">
        <f>MID(入力シート!$AO$17,COLUMN()+11,1)</f>
        <v/>
      </c>
      <c r="I37" s="48" t="str">
        <f>MID(入力シート!$AO$17,COLUMN()+11,1)</f>
        <v/>
      </c>
      <c r="J37" s="48" t="str">
        <f>MID(入力シート!$AO$17,COLUMN()+11,1)</f>
        <v/>
      </c>
      <c r="K37" s="48" t="str">
        <f>MID(入力シート!$AO$17,COLUMN()+11,1)</f>
        <v/>
      </c>
      <c r="L37" s="48" t="str">
        <f>MID(入力シート!$AO$17,COLUMN()+11,1)</f>
        <v/>
      </c>
      <c r="M37" s="48" t="str">
        <f>MID(入力シート!$AO$17,COLUMN()+11,1)</f>
        <v/>
      </c>
      <c r="N37" s="48" t="str">
        <f>MID(入力シート!$AO$17,COLUMN()+11,1)</f>
        <v/>
      </c>
      <c r="O37" s="48" t="str">
        <f>MID(入力シート!$AO$17,COLUMN()+11,1)</f>
        <v/>
      </c>
      <c r="P37" s="48" t="str">
        <f>MID(入力シート!$AO$17,COLUMN()+11,1)</f>
        <v/>
      </c>
      <c r="Q37" s="48" t="str">
        <f>MID(入力シート!$AO$17,COLUMN()+11,1)</f>
        <v/>
      </c>
      <c r="R37" s="48" t="str">
        <f>MID(入力シート!$AO$17,COLUMN()+11,1)</f>
        <v/>
      </c>
      <c r="S37" s="48" t="str">
        <f>MID(入力シート!$AO$17,COLUMN()+11,1)</f>
        <v/>
      </c>
      <c r="T37" s="48" t="str">
        <f>MID(入力シート!$AO$17,COLUMN()+11,1)</f>
        <v/>
      </c>
      <c r="U37" s="48" t="str">
        <f>MID(入力シート!$AO$17,COLUMN()+11,1)</f>
        <v/>
      </c>
      <c r="V37" s="48" t="str">
        <f>MID(入力シート!$AO$17,COLUMN()+11,1)</f>
        <v/>
      </c>
      <c r="W37" s="49" t="str">
        <f>MID(入力シート!$AO$17,COLUMN()+11,1)</f>
        <v/>
      </c>
    </row>
    <row r="38" spans="1:24" ht="12" customHeight="1" x14ac:dyDescent="0.15">
      <c r="A38" s="89"/>
      <c r="B38" s="484" t="s">
        <v>61</v>
      </c>
      <c r="C38" s="485"/>
      <c r="D38" s="485"/>
      <c r="E38" s="485"/>
      <c r="F38" s="485"/>
      <c r="G38" s="485"/>
      <c r="H38" s="486"/>
      <c r="I38" s="491" t="s">
        <v>63</v>
      </c>
      <c r="J38" s="492"/>
      <c r="K38" s="492"/>
      <c r="L38" s="507"/>
      <c r="M38" s="491" t="s">
        <v>62</v>
      </c>
      <c r="N38" s="492"/>
      <c r="O38" s="492"/>
      <c r="P38" s="492"/>
      <c r="Q38" s="492"/>
      <c r="R38" s="492"/>
      <c r="S38" s="507"/>
      <c r="T38" s="491" t="s">
        <v>64</v>
      </c>
      <c r="U38" s="492"/>
      <c r="V38" s="492"/>
      <c r="W38" s="493"/>
    </row>
    <row r="39" spans="1:24" ht="12" customHeight="1" x14ac:dyDescent="0.15">
      <c r="A39" s="66"/>
      <c r="B39" s="487"/>
      <c r="C39" s="488"/>
      <c r="D39" s="488"/>
      <c r="E39" s="488"/>
      <c r="F39" s="488"/>
      <c r="G39" s="488"/>
      <c r="H39" s="489"/>
      <c r="I39" s="494"/>
      <c r="J39" s="495"/>
      <c r="K39" s="495"/>
      <c r="L39" s="508"/>
      <c r="M39" s="494"/>
      <c r="N39" s="495"/>
      <c r="O39" s="495"/>
      <c r="P39" s="495"/>
      <c r="Q39" s="495"/>
      <c r="R39" s="495"/>
      <c r="S39" s="508"/>
      <c r="T39" s="494"/>
      <c r="U39" s="495"/>
      <c r="V39" s="495"/>
      <c r="W39" s="496"/>
    </row>
    <row r="40" spans="1:24" ht="8.25" customHeight="1" x14ac:dyDescent="0.15">
      <c r="A40" s="82"/>
      <c r="B40" s="500" t="str">
        <f>IF(入力シート!AP17="","",入力シート!AP17)</f>
        <v/>
      </c>
      <c r="C40" s="501"/>
      <c r="D40" s="501"/>
      <c r="E40" s="501"/>
      <c r="F40" s="501"/>
      <c r="G40" s="501"/>
      <c r="H40" s="502"/>
      <c r="I40" s="497" t="str">
        <f>LEFT(RIGHT(REPT(" ",10)&amp;入力シート!$AQ$17,4),1)</f>
        <v xml:space="preserve"> </v>
      </c>
      <c r="J40" s="509" t="str">
        <f>LEFT(RIGHT(REPT(" ",10)&amp;入力シート!$AQ$17,3),1)</f>
        <v xml:space="preserve"> </v>
      </c>
      <c r="K40" s="509" t="str">
        <f>LEFT(RIGHT(REPT(" ",10)&amp;入力シート!$AQ$17,2),1)</f>
        <v xml:space="preserve"> </v>
      </c>
      <c r="L40" s="512" t="str">
        <f>LEFT(RIGHT(REPT(" ",10)&amp;入力シート!$AQ$17,1),1)</f>
        <v xml:space="preserve"> </v>
      </c>
      <c r="M40" s="478" t="str">
        <f>IF(入力シート!AR17="","",入力シート!AR17)</f>
        <v/>
      </c>
      <c r="N40" s="479"/>
      <c r="O40" s="479"/>
      <c r="P40" s="479"/>
      <c r="Q40" s="479"/>
      <c r="R40" s="479"/>
      <c r="S40" s="480"/>
      <c r="T40" s="497" t="str">
        <f>LEFT(RIGHT(REPT(" ",10)&amp;入力シート!$AS$17,4),1)</f>
        <v xml:space="preserve"> </v>
      </c>
      <c r="U40" s="509" t="str">
        <f>MID(TEXT(入力シート!$AS$17,"000"),1,1)</f>
        <v>0</v>
      </c>
      <c r="V40" s="509" t="str">
        <f>MID(TEXT(入力シート!$AS$17,"000"),2,1)</f>
        <v>0</v>
      </c>
      <c r="W40" s="475" t="str">
        <f>MID(TEXT(入力シート!$AS$17,"000"),3,1)</f>
        <v>0</v>
      </c>
    </row>
    <row r="41" spans="1:24" ht="8.25" customHeight="1" x14ac:dyDescent="0.15">
      <c r="A41" s="82"/>
      <c r="B41" s="503"/>
      <c r="C41" s="504"/>
      <c r="D41" s="504"/>
      <c r="E41" s="504"/>
      <c r="F41" s="504"/>
      <c r="G41" s="504"/>
      <c r="H41" s="505"/>
      <c r="I41" s="498"/>
      <c r="J41" s="510"/>
      <c r="K41" s="510"/>
      <c r="L41" s="513"/>
      <c r="M41" s="481"/>
      <c r="N41" s="482"/>
      <c r="O41" s="482"/>
      <c r="P41" s="482"/>
      <c r="Q41" s="482"/>
      <c r="R41" s="482"/>
      <c r="S41" s="483"/>
      <c r="T41" s="498"/>
      <c r="U41" s="510"/>
      <c r="V41" s="510"/>
      <c r="W41" s="476"/>
    </row>
    <row r="42" spans="1:24" ht="8.25" customHeight="1" thickBot="1" x14ac:dyDescent="0.2">
      <c r="A42" s="82"/>
      <c r="B42" s="503"/>
      <c r="C42" s="504"/>
      <c r="D42" s="504"/>
      <c r="E42" s="504"/>
      <c r="F42" s="504"/>
      <c r="G42" s="504"/>
      <c r="H42" s="505"/>
      <c r="I42" s="499"/>
      <c r="J42" s="511"/>
      <c r="K42" s="511"/>
      <c r="L42" s="514"/>
      <c r="M42" s="481"/>
      <c r="N42" s="482"/>
      <c r="O42" s="482"/>
      <c r="P42" s="482"/>
      <c r="Q42" s="482"/>
      <c r="R42" s="482"/>
      <c r="S42" s="483"/>
      <c r="T42" s="499"/>
      <c r="U42" s="511"/>
      <c r="V42" s="511"/>
      <c r="W42" s="477"/>
    </row>
    <row r="43" spans="1:24" ht="8.25" customHeight="1" x14ac:dyDescent="0.15">
      <c r="A43" s="82"/>
      <c r="B43" s="527" t="s">
        <v>71</v>
      </c>
      <c r="C43" s="528"/>
      <c r="D43" s="528"/>
      <c r="E43" s="528"/>
      <c r="F43" s="532" t="str">
        <f>IF(入力シート!AT17="","",入力シート!AT17)</f>
        <v/>
      </c>
      <c r="G43" s="533"/>
      <c r="H43" s="533"/>
      <c r="I43" s="533"/>
      <c r="J43" s="533"/>
      <c r="K43" s="534"/>
      <c r="L43" s="541" t="s">
        <v>72</v>
      </c>
      <c r="M43" s="492"/>
      <c r="N43" s="492"/>
      <c r="O43" s="492"/>
      <c r="P43" s="507"/>
      <c r="Q43" s="524" t="str">
        <f>LEFT(RIGHT(REPT(" ",10)&amp;入力シート!$AU$17,7),1)</f>
        <v xml:space="preserve"> </v>
      </c>
      <c r="R43" s="547" t="str">
        <f>LEFT(RIGHT(REPT(" ",10)&amp;入力シート!$AU$17,6),1)</f>
        <v xml:space="preserve"> </v>
      </c>
      <c r="S43" s="547" t="str">
        <f>LEFT(RIGHT(REPT(" ",10)&amp;入力シート!$AU$17,5),1)</f>
        <v xml:space="preserve"> </v>
      </c>
      <c r="T43" s="518" t="str">
        <f>LEFT(RIGHT(REPT(" ",10)&amp;入力シート!$AU$17,4),1)</f>
        <v xml:space="preserve"> </v>
      </c>
      <c r="U43" s="518" t="str">
        <f>LEFT(RIGHT(REPT(" ",10)&amp;入力シート!$AU$17,3),1)</f>
        <v xml:space="preserve"> </v>
      </c>
      <c r="V43" s="518" t="str">
        <f>LEFT(RIGHT(REPT(" ",10)&amp;入力シート!$AU$17,2),1)</f>
        <v xml:space="preserve"> </v>
      </c>
      <c r="W43" s="554" t="str">
        <f>LEFT(RIGHT(REPT(" ",10)&amp;入力シート!$AU$17,1),1)</f>
        <v xml:space="preserve"> </v>
      </c>
    </row>
    <row r="44" spans="1:24" ht="8.25" customHeight="1" x14ac:dyDescent="0.15">
      <c r="A44" s="82"/>
      <c r="B44" s="529"/>
      <c r="C44" s="329"/>
      <c r="D44" s="329"/>
      <c r="E44" s="329"/>
      <c r="F44" s="535"/>
      <c r="G44" s="536"/>
      <c r="H44" s="536"/>
      <c r="I44" s="536"/>
      <c r="J44" s="536"/>
      <c r="K44" s="537"/>
      <c r="L44" s="542"/>
      <c r="M44" s="376"/>
      <c r="N44" s="376"/>
      <c r="O44" s="376"/>
      <c r="P44" s="543"/>
      <c r="Q44" s="525"/>
      <c r="R44" s="548"/>
      <c r="S44" s="548"/>
      <c r="T44" s="510"/>
      <c r="U44" s="510"/>
      <c r="V44" s="510"/>
      <c r="W44" s="476"/>
    </row>
    <row r="45" spans="1:24" ht="8.25" customHeight="1" thickBot="1" x14ac:dyDescent="0.2">
      <c r="A45" s="82"/>
      <c r="B45" s="530"/>
      <c r="C45" s="531"/>
      <c r="D45" s="531"/>
      <c r="E45" s="531"/>
      <c r="F45" s="538"/>
      <c r="G45" s="539"/>
      <c r="H45" s="539"/>
      <c r="I45" s="539"/>
      <c r="J45" s="539"/>
      <c r="K45" s="540"/>
      <c r="L45" s="544"/>
      <c r="M45" s="545"/>
      <c r="N45" s="545"/>
      <c r="O45" s="545"/>
      <c r="P45" s="546"/>
      <c r="Q45" s="526"/>
      <c r="R45" s="549"/>
      <c r="S45" s="549"/>
      <c r="T45" s="511"/>
      <c r="U45" s="511"/>
      <c r="V45" s="511"/>
      <c r="W45" s="477"/>
    </row>
    <row r="46" spans="1:24" ht="8.25" customHeight="1" x14ac:dyDescent="0.15">
      <c r="A46" s="82"/>
      <c r="B46" s="82"/>
      <c r="C46" s="82"/>
      <c r="D46" s="82"/>
      <c r="E46" s="82"/>
      <c r="F46" s="82"/>
      <c r="G46" s="90"/>
      <c r="H46" s="90"/>
      <c r="I46" s="90"/>
      <c r="J46" s="90"/>
      <c r="K46" s="90"/>
      <c r="L46" s="90"/>
      <c r="M46" s="85"/>
      <c r="N46" s="85"/>
      <c r="O46" s="85"/>
      <c r="P46" s="85"/>
      <c r="Q46" s="85"/>
      <c r="R46" s="90"/>
      <c r="S46" s="90"/>
      <c r="T46" s="90"/>
      <c r="U46" s="50"/>
      <c r="V46" s="50"/>
      <c r="W46" s="50"/>
      <c r="X46" s="50"/>
    </row>
    <row r="47" spans="1:24" ht="8.25" customHeight="1" x14ac:dyDescent="0.15">
      <c r="A47" s="82"/>
      <c r="B47" s="82"/>
      <c r="C47" s="82"/>
      <c r="D47" s="82"/>
      <c r="E47" s="82"/>
      <c r="F47" s="82"/>
      <c r="G47" s="90"/>
      <c r="H47" s="90"/>
      <c r="I47" s="90"/>
      <c r="J47" s="90"/>
      <c r="K47" s="90"/>
      <c r="L47" s="90"/>
      <c r="M47" s="85"/>
      <c r="N47" s="85"/>
      <c r="O47" s="85"/>
      <c r="P47" s="85"/>
      <c r="Q47" s="85"/>
      <c r="R47" s="90"/>
      <c r="S47" s="90"/>
      <c r="T47" s="90"/>
      <c r="U47" s="50"/>
      <c r="V47" s="50"/>
      <c r="W47" s="50"/>
      <c r="X47" s="50"/>
    </row>
    <row r="48" spans="1:24" ht="16.899999999999999" customHeight="1" x14ac:dyDescent="0.15">
      <c r="A48" s="35"/>
      <c r="B48" s="398" t="s">
        <v>77</v>
      </c>
      <c r="C48" s="399"/>
      <c r="D48" s="399"/>
      <c r="E48" s="399"/>
      <c r="F48" s="399"/>
      <c r="G48" s="399"/>
      <c r="H48" s="399"/>
      <c r="I48" s="399"/>
      <c r="J48" s="399"/>
      <c r="K48" s="399"/>
      <c r="L48" s="399"/>
      <c r="M48" s="399"/>
      <c r="N48" s="399"/>
      <c r="O48" s="400"/>
      <c r="P48" s="80"/>
      <c r="Q48" s="80"/>
      <c r="R48" s="80"/>
      <c r="S48" s="80"/>
      <c r="T48" s="80"/>
      <c r="U48" s="80"/>
      <c r="V48" s="80"/>
      <c r="W48" s="80"/>
      <c r="X48" s="79"/>
    </row>
    <row r="49" spans="1:24" ht="12.6" customHeight="1" x14ac:dyDescent="0.15">
      <c r="A49" s="35"/>
      <c r="B49" s="550" t="s">
        <v>78</v>
      </c>
      <c r="C49" s="551"/>
      <c r="D49" s="551"/>
      <c r="E49" s="551"/>
      <c r="F49" s="551"/>
      <c r="G49" s="551"/>
      <c r="H49" s="551"/>
      <c r="I49" s="551"/>
      <c r="J49" s="551"/>
      <c r="K49" s="551"/>
      <c r="L49" s="551"/>
      <c r="M49" s="551"/>
      <c r="N49" s="551"/>
      <c r="O49" s="552"/>
      <c r="Q49" s="80"/>
      <c r="R49" s="80"/>
      <c r="S49" s="80"/>
      <c r="T49" s="80"/>
      <c r="U49" s="80"/>
      <c r="V49" s="80"/>
      <c r="W49" s="80"/>
      <c r="X49" s="79"/>
    </row>
    <row r="50" spans="1:24" ht="12" customHeight="1" x14ac:dyDescent="0.15">
      <c r="A50" s="35"/>
      <c r="B50" s="562" t="s">
        <v>79</v>
      </c>
      <c r="C50" s="563"/>
      <c r="D50" s="563"/>
      <c r="E50" s="563"/>
      <c r="F50" s="517" t="str">
        <f>IF(入力シート!AV17="","",入力シート!AV17)</f>
        <v/>
      </c>
      <c r="G50" s="517"/>
      <c r="H50" s="517"/>
      <c r="I50" s="517"/>
      <c r="J50" s="517"/>
      <c r="K50" s="517"/>
      <c r="L50" s="517"/>
      <c r="M50" s="517"/>
      <c r="N50" s="40"/>
      <c r="O50" s="52"/>
      <c r="P50" s="40"/>
      <c r="Q50" s="40"/>
      <c r="R50" s="40"/>
      <c r="S50" s="40"/>
      <c r="T50" s="80"/>
      <c r="U50" s="80"/>
      <c r="V50" s="80"/>
      <c r="W50" s="80"/>
      <c r="X50" s="79"/>
    </row>
    <row r="51" spans="1:24" ht="12" customHeight="1" x14ac:dyDescent="0.15">
      <c r="A51" s="35"/>
      <c r="B51" s="562"/>
      <c r="C51" s="563"/>
      <c r="D51" s="563"/>
      <c r="E51" s="563"/>
      <c r="F51" s="517"/>
      <c r="G51" s="517"/>
      <c r="H51" s="517"/>
      <c r="I51" s="517"/>
      <c r="J51" s="517"/>
      <c r="K51" s="517"/>
      <c r="L51" s="517"/>
      <c r="M51" s="517"/>
      <c r="N51" s="40"/>
      <c r="O51" s="52"/>
      <c r="P51" s="40"/>
      <c r="Q51" s="40"/>
      <c r="R51" s="40"/>
      <c r="S51" s="40"/>
      <c r="T51" s="80"/>
      <c r="U51" s="80"/>
      <c r="V51" s="80"/>
      <c r="W51" s="80"/>
      <c r="X51" s="79"/>
    </row>
    <row r="52" spans="1:24" ht="12" customHeight="1" x14ac:dyDescent="0.15">
      <c r="A52" s="35"/>
      <c r="B52" s="562"/>
      <c r="C52" s="563"/>
      <c r="D52" s="563"/>
      <c r="E52" s="563"/>
      <c r="F52" s="517"/>
      <c r="G52" s="517"/>
      <c r="H52" s="517"/>
      <c r="I52" s="517"/>
      <c r="J52" s="517"/>
      <c r="K52" s="517"/>
      <c r="L52" s="517"/>
      <c r="M52" s="517"/>
      <c r="N52" s="7"/>
      <c r="O52" s="52"/>
      <c r="P52" s="40"/>
      <c r="Q52" s="40"/>
      <c r="R52" s="40"/>
      <c r="S52" s="40"/>
      <c r="T52" s="80"/>
      <c r="U52" s="80"/>
      <c r="V52" s="80"/>
      <c r="W52" s="80"/>
      <c r="X52" s="79"/>
    </row>
    <row r="53" spans="1:24" ht="12" customHeight="1" x14ac:dyDescent="0.15">
      <c r="A53" s="35"/>
      <c r="B53" s="562" t="s">
        <v>80</v>
      </c>
      <c r="C53" s="563"/>
      <c r="D53" s="563"/>
      <c r="E53" s="563"/>
      <c r="F53" s="517" t="str">
        <f>IF(入力シート!AW17="","",入力シート!AW17)</f>
        <v/>
      </c>
      <c r="G53" s="517"/>
      <c r="H53" s="517"/>
      <c r="I53" s="517"/>
      <c r="J53" s="517"/>
      <c r="K53" s="517"/>
      <c r="L53" s="517"/>
      <c r="M53" s="517"/>
      <c r="N53" s="40"/>
      <c r="O53" s="52"/>
      <c r="P53" s="40"/>
      <c r="Q53" s="40"/>
      <c r="R53" s="40"/>
      <c r="S53" s="40"/>
      <c r="T53" s="80"/>
      <c r="U53" s="80"/>
      <c r="V53" s="80"/>
      <c r="W53" s="80"/>
      <c r="X53" s="79"/>
    </row>
    <row r="54" spans="1:24" ht="12" customHeight="1" x14ac:dyDescent="0.15">
      <c r="A54" s="35"/>
      <c r="B54" s="562"/>
      <c r="C54" s="563"/>
      <c r="D54" s="563"/>
      <c r="E54" s="563"/>
      <c r="F54" s="517"/>
      <c r="G54" s="517"/>
      <c r="H54" s="517"/>
      <c r="I54" s="517"/>
      <c r="J54" s="517"/>
      <c r="K54" s="517"/>
      <c r="L54" s="517"/>
      <c r="M54" s="517"/>
      <c r="N54" s="40"/>
      <c r="O54" s="53"/>
      <c r="P54" s="54"/>
      <c r="Q54" s="54"/>
      <c r="R54" s="54"/>
      <c r="S54" s="37"/>
      <c r="T54" s="80"/>
      <c r="U54" s="80"/>
      <c r="V54" s="80"/>
      <c r="W54" s="80"/>
      <c r="X54" s="79"/>
    </row>
    <row r="55" spans="1:24" ht="12" customHeight="1" x14ac:dyDescent="0.15">
      <c r="A55" s="35"/>
      <c r="B55" s="562"/>
      <c r="C55" s="563"/>
      <c r="D55" s="563"/>
      <c r="E55" s="563"/>
      <c r="F55" s="517"/>
      <c r="G55" s="517"/>
      <c r="H55" s="517"/>
      <c r="I55" s="517"/>
      <c r="J55" s="517"/>
      <c r="K55" s="517"/>
      <c r="L55" s="517"/>
      <c r="M55" s="517"/>
      <c r="N55" s="7"/>
      <c r="O55" s="53"/>
      <c r="P55" s="54"/>
      <c r="Q55" s="54"/>
      <c r="R55" s="54"/>
      <c r="S55" s="37"/>
      <c r="T55" s="80"/>
      <c r="U55" s="80"/>
      <c r="V55" s="80"/>
      <c r="W55" s="80"/>
      <c r="X55" s="79"/>
    </row>
    <row r="56" spans="1:24" ht="12" customHeight="1" x14ac:dyDescent="0.15">
      <c r="A56" s="35"/>
      <c r="B56" s="558" t="s">
        <v>81</v>
      </c>
      <c r="C56" s="559"/>
      <c r="D56" s="559"/>
      <c r="E56" s="559"/>
      <c r="F56" s="517" t="str">
        <f>入力シート!AX17&amp;"　"&amp;入力シート!AY17</f>
        <v>　</v>
      </c>
      <c r="G56" s="517"/>
      <c r="H56" s="517"/>
      <c r="I56" s="517"/>
      <c r="J56" s="517"/>
      <c r="K56" s="517"/>
      <c r="L56" s="517"/>
      <c r="M56" s="517"/>
      <c r="N56" s="40" t="s">
        <v>91</v>
      </c>
      <c r="O56" s="55"/>
      <c r="T56" s="80"/>
      <c r="U56" s="80"/>
      <c r="V56" s="80"/>
      <c r="W56" s="80"/>
      <c r="X56" s="79"/>
    </row>
    <row r="57" spans="1:24" ht="12" customHeight="1" x14ac:dyDescent="0.15">
      <c r="A57" s="35"/>
      <c r="B57" s="558"/>
      <c r="C57" s="559"/>
      <c r="D57" s="559"/>
      <c r="E57" s="559"/>
      <c r="F57" s="517"/>
      <c r="G57" s="517"/>
      <c r="H57" s="517"/>
      <c r="I57" s="517"/>
      <c r="J57" s="517"/>
      <c r="K57" s="517"/>
      <c r="L57" s="517"/>
      <c r="M57" s="517"/>
      <c r="N57" s="40"/>
      <c r="O57" s="51"/>
      <c r="P57" s="80"/>
      <c r="Q57" s="80"/>
      <c r="R57" s="80"/>
      <c r="S57" s="80"/>
      <c r="T57" s="80"/>
      <c r="U57" s="80"/>
      <c r="V57" s="80"/>
      <c r="W57" s="80"/>
      <c r="X57" s="79"/>
    </row>
    <row r="58" spans="1:24" ht="12" customHeight="1" x14ac:dyDescent="0.15">
      <c r="A58" s="35"/>
      <c r="B58" s="560"/>
      <c r="C58" s="561"/>
      <c r="D58" s="561"/>
      <c r="E58" s="561"/>
      <c r="F58" s="557"/>
      <c r="G58" s="557"/>
      <c r="H58" s="557"/>
      <c r="I58" s="557"/>
      <c r="J58" s="557"/>
      <c r="K58" s="557"/>
      <c r="L58" s="557"/>
      <c r="M58" s="557"/>
      <c r="N58" s="56"/>
      <c r="O58" s="57"/>
      <c r="P58" s="80"/>
      <c r="Q58" s="80"/>
      <c r="R58" s="80"/>
      <c r="S58" s="80"/>
      <c r="T58" s="80"/>
      <c r="U58" s="80"/>
      <c r="V58" s="80"/>
      <c r="W58" s="80"/>
      <c r="X58" s="79"/>
    </row>
    <row r="59" spans="1:24" ht="17.45" customHeight="1" x14ac:dyDescent="0.15">
      <c r="A59" s="35"/>
      <c r="B59" s="556" t="s">
        <v>102</v>
      </c>
      <c r="C59" s="556"/>
      <c r="D59" s="556"/>
      <c r="E59" s="556"/>
      <c r="F59" s="556"/>
      <c r="G59" s="556"/>
      <c r="H59" s="556"/>
      <c r="I59" s="556"/>
      <c r="J59" s="556"/>
      <c r="K59" s="556"/>
      <c r="L59" s="556"/>
      <c r="M59" s="556"/>
      <c r="N59" s="556"/>
      <c r="O59" s="556"/>
      <c r="P59" s="556"/>
      <c r="Q59" s="556"/>
      <c r="R59" s="556"/>
      <c r="S59" s="556"/>
      <c r="T59" s="556"/>
      <c r="U59" s="556"/>
      <c r="V59" s="556"/>
      <c r="W59" s="556"/>
      <c r="X59" s="556"/>
    </row>
    <row r="60" spans="1:24" ht="12" customHeight="1" x14ac:dyDescent="0.15">
      <c r="L60" s="10" t="s">
        <v>20</v>
      </c>
      <c r="M60" s="36"/>
      <c r="N60" s="36"/>
      <c r="O60" s="36"/>
      <c r="P60" s="333" t="str">
        <f>入力シート!V17&amp;"　　"&amp;入力シート!W17</f>
        <v>　　</v>
      </c>
      <c r="Q60" s="333"/>
      <c r="R60" s="333"/>
      <c r="S60" s="333"/>
      <c r="T60" s="333"/>
      <c r="U60" s="333"/>
      <c r="V60" s="333"/>
      <c r="W60" s="333"/>
      <c r="X60" s="333"/>
    </row>
    <row r="61" spans="1:24" ht="18" customHeight="1" x14ac:dyDescent="0.15">
      <c r="L61" s="555" t="s">
        <v>50</v>
      </c>
      <c r="M61" s="555"/>
      <c r="N61" s="555"/>
      <c r="O61" s="555"/>
      <c r="P61" s="334"/>
      <c r="Q61" s="334"/>
      <c r="R61" s="334"/>
      <c r="S61" s="334"/>
      <c r="T61" s="334"/>
      <c r="U61" s="334"/>
      <c r="V61" s="334"/>
      <c r="W61" s="334"/>
      <c r="X61" s="334"/>
    </row>
    <row r="62" spans="1:24" ht="18" customHeight="1" x14ac:dyDescent="0.15">
      <c r="L62" s="555" t="s">
        <v>21</v>
      </c>
      <c r="M62" s="555"/>
      <c r="N62" s="555"/>
      <c r="O62" s="555"/>
      <c r="P62" s="553" t="str">
        <f>IF(入力シート!Z17="","",入力シート!Z17)</f>
        <v/>
      </c>
      <c r="Q62" s="553"/>
      <c r="R62" s="553"/>
      <c r="S62" s="553"/>
      <c r="T62" s="553"/>
      <c r="U62" s="553"/>
      <c r="V62" s="553"/>
      <c r="W62" s="553"/>
      <c r="X62" s="553"/>
    </row>
    <row r="63" spans="1:24" ht="18" customHeight="1" x14ac:dyDescent="0.15">
      <c r="L63" s="555" t="s">
        <v>37</v>
      </c>
      <c r="M63" s="555"/>
      <c r="N63" s="555"/>
      <c r="O63" s="555"/>
      <c r="P63" s="553" t="str">
        <f>IF(入力シート!AA17="","",入力シート!AA17)</f>
        <v/>
      </c>
      <c r="Q63" s="553"/>
      <c r="R63" s="553"/>
      <c r="S63" s="553"/>
      <c r="T63" s="553"/>
      <c r="U63" s="553"/>
      <c r="V63" s="553"/>
      <c r="W63" s="553"/>
      <c r="X63" s="553"/>
    </row>
    <row r="64" spans="1:24" ht="12" customHeight="1" x14ac:dyDescent="0.15">
      <c r="L64" s="332"/>
      <c r="M64" s="332"/>
      <c r="N64" s="332"/>
      <c r="O64" s="332"/>
      <c r="P64" s="350"/>
      <c r="Q64" s="350"/>
      <c r="R64" s="350"/>
      <c r="S64" s="350"/>
      <c r="T64" s="350"/>
      <c r="U64" s="350"/>
      <c r="V64" s="350"/>
      <c r="W64" s="350"/>
      <c r="X64" s="350"/>
    </row>
    <row r="65" ht="12" customHeight="1" x14ac:dyDescent="0.15"/>
  </sheetData>
  <sheetProtection sheet="1" objects="1" scenarios="1"/>
  <mergeCells count="61">
    <mergeCell ref="P62:X62"/>
    <mergeCell ref="P63:X63"/>
    <mergeCell ref="W43:W45"/>
    <mergeCell ref="L64:O64"/>
    <mergeCell ref="P64:X64"/>
    <mergeCell ref="L63:O63"/>
    <mergeCell ref="P60:X61"/>
    <mergeCell ref="L62:O62"/>
    <mergeCell ref="L61:O61"/>
    <mergeCell ref="B48:O48"/>
    <mergeCell ref="B59:X59"/>
    <mergeCell ref="F56:M58"/>
    <mergeCell ref="F53:M55"/>
    <mergeCell ref="B56:E58"/>
    <mergeCell ref="B53:E55"/>
    <mergeCell ref="B50:E52"/>
    <mergeCell ref="F50:M52"/>
    <mergeCell ref="U43:U45"/>
    <mergeCell ref="V43:V45"/>
    <mergeCell ref="B28:E28"/>
    <mergeCell ref="B32:E32"/>
    <mergeCell ref="B36:F37"/>
    <mergeCell ref="Q43:Q45"/>
    <mergeCell ref="U40:U42"/>
    <mergeCell ref="B43:E45"/>
    <mergeCell ref="F43:K45"/>
    <mergeCell ref="L43:P45"/>
    <mergeCell ref="R43:R45"/>
    <mergeCell ref="S43:S45"/>
    <mergeCell ref="T43:T45"/>
    <mergeCell ref="B49:O49"/>
    <mergeCell ref="I40:I42"/>
    <mergeCell ref="J8:O8"/>
    <mergeCell ref="P17:V19"/>
    <mergeCell ref="I38:L39"/>
    <mergeCell ref="M38:S39"/>
    <mergeCell ref="K40:K42"/>
    <mergeCell ref="L40:L42"/>
    <mergeCell ref="V40:V42"/>
    <mergeCell ref="B20:X23"/>
    <mergeCell ref="J17:O19"/>
    <mergeCell ref="W17:X19"/>
    <mergeCell ref="B24:E24"/>
    <mergeCell ref="B26:E26"/>
    <mergeCell ref="J40:J42"/>
    <mergeCell ref="A4:X5"/>
    <mergeCell ref="B34:F35"/>
    <mergeCell ref="G34:W35"/>
    <mergeCell ref="G28:G29"/>
    <mergeCell ref="W40:W42"/>
    <mergeCell ref="M40:S42"/>
    <mergeCell ref="B38:H39"/>
    <mergeCell ref="P9:X11"/>
    <mergeCell ref="J9:O11"/>
    <mergeCell ref="G24:L24"/>
    <mergeCell ref="T38:W39"/>
    <mergeCell ref="H28:O29"/>
    <mergeCell ref="T40:T42"/>
    <mergeCell ref="P13:X15"/>
    <mergeCell ref="J13:O15"/>
    <mergeCell ref="B40:H42"/>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
  <sheetViews>
    <sheetView workbookViewId="0">
      <selection activeCell="B5" sqref="B5"/>
    </sheetView>
  </sheetViews>
  <sheetFormatPr defaultRowHeight="13.5" x14ac:dyDescent="0.15"/>
  <cols>
    <col min="2" max="2" width="29" bestFit="1" customWidth="1"/>
  </cols>
  <sheetData>
    <row r="1" spans="2:4" x14ac:dyDescent="0.15">
      <c r="B1" t="s">
        <v>5</v>
      </c>
      <c r="D1" t="s">
        <v>68</v>
      </c>
    </row>
    <row r="3" spans="2:4" x14ac:dyDescent="0.15">
      <c r="B3" t="s">
        <v>4</v>
      </c>
      <c r="D3" t="s">
        <v>69</v>
      </c>
    </row>
    <row r="4" spans="2:4" x14ac:dyDescent="0.15">
      <c r="B4" t="s">
        <v>94</v>
      </c>
      <c r="D4" t="s">
        <v>70</v>
      </c>
    </row>
  </sheetData>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topLeftCell="A4" workbookViewId="0">
      <selection activeCell="N8" sqref="N8"/>
    </sheetView>
  </sheetViews>
  <sheetFormatPr defaultColWidth="9" defaultRowHeight="15.75" customHeight="1" x14ac:dyDescent="0.15"/>
  <cols>
    <col min="1" max="1" width="9" style="149"/>
    <col min="2" max="3" width="18" style="149" customWidth="1"/>
    <col min="4" max="16384" width="9" style="149"/>
  </cols>
  <sheetData>
    <row r="2" spans="1:3" x14ac:dyDescent="0.15">
      <c r="B2" s="151" t="s">
        <v>176</v>
      </c>
    </row>
    <row r="3" spans="1:3" ht="15.75" customHeight="1" x14ac:dyDescent="0.15">
      <c r="B3" s="150" t="s">
        <v>178</v>
      </c>
    </row>
    <row r="6" spans="1:3" x14ac:dyDescent="0.15">
      <c r="B6" s="152" t="s">
        <v>179</v>
      </c>
    </row>
    <row r="7" spans="1:3" s="153" customFormat="1" ht="50.1" customHeight="1" x14ac:dyDescent="0.15">
      <c r="B7" s="150" t="s">
        <v>194</v>
      </c>
      <c r="C7" s="150" t="s">
        <v>194</v>
      </c>
    </row>
    <row r="8" spans="1:3" s="153" customFormat="1" ht="50.1" customHeight="1" x14ac:dyDescent="0.15">
      <c r="B8" s="150"/>
      <c r="C8" s="150" t="s">
        <v>195</v>
      </c>
    </row>
    <row r="9" spans="1:3" s="153" customFormat="1" ht="50.1" customHeight="1" x14ac:dyDescent="0.15">
      <c r="B9" s="150"/>
      <c r="C9" s="150"/>
    </row>
    <row r="10" spans="1:3" s="153" customFormat="1" ht="50.1" customHeight="1" x14ac:dyDescent="0.15">
      <c r="B10" s="150"/>
      <c r="C10" s="150"/>
    </row>
    <row r="11" spans="1:3" s="153" customFormat="1" ht="50.1" customHeight="1" x14ac:dyDescent="0.15">
      <c r="B11" s="150"/>
      <c r="C11" s="150"/>
    </row>
    <row r="12" spans="1:3" ht="15.75" customHeight="1" x14ac:dyDescent="0.15">
      <c r="A12" s="149" t="s">
        <v>186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303"/>
  <sheetViews>
    <sheetView tabSelected="1" zoomScale="90" zoomScaleNormal="90" zoomScaleSheetLayoutView="90" workbookViewId="0">
      <selection activeCell="T25" sqref="T25"/>
    </sheetView>
  </sheetViews>
  <sheetFormatPr defaultColWidth="9" defaultRowHeight="12" x14ac:dyDescent="0.15"/>
  <cols>
    <col min="1" max="1" width="12.125" style="1" customWidth="1"/>
    <col min="2" max="2" width="13.5" style="1" bestFit="1" customWidth="1"/>
    <col min="3" max="3" width="18.375" style="1" customWidth="1"/>
    <col min="4" max="4" width="22.75" style="1" customWidth="1"/>
    <col min="5" max="5" width="12" style="1" customWidth="1"/>
    <col min="6" max="6" width="8" style="1" bestFit="1" customWidth="1"/>
    <col min="7" max="7" width="10.5" style="1" customWidth="1"/>
    <col min="8" max="8" width="11.5" style="1" customWidth="1"/>
    <col min="9" max="9" width="17" style="1" customWidth="1"/>
    <col min="10" max="10" width="17.5" style="1" customWidth="1"/>
    <col min="11" max="11" width="17.125" style="1" customWidth="1"/>
    <col min="12" max="12" width="12.625" style="1" customWidth="1"/>
    <col min="13" max="13" width="14.125" style="1" customWidth="1"/>
    <col min="14" max="16" width="14" style="1" customWidth="1"/>
    <col min="17" max="19" width="9.625" style="1" customWidth="1"/>
    <col min="20" max="20" width="10.625" style="1" customWidth="1"/>
    <col min="21" max="21" width="12.25" style="1" customWidth="1"/>
    <col min="22" max="23" width="9.625" style="1" bestFit="1" customWidth="1"/>
    <col min="24" max="24" width="9.625" style="1" customWidth="1"/>
    <col min="25" max="25" width="29.25" style="1" customWidth="1"/>
    <col min="26" max="26" width="11.625" style="1" bestFit="1" customWidth="1"/>
    <col min="27" max="27" width="14.25" style="1" bestFit="1" customWidth="1"/>
    <col min="28" max="28" width="9.625" style="1" customWidth="1"/>
    <col min="29" max="29" width="19.75" style="1" customWidth="1"/>
    <col min="30" max="31" width="11.75" style="1" customWidth="1"/>
    <col min="32" max="33" width="11" style="1" hidden="1" customWidth="1"/>
    <col min="34" max="34" width="10.375" style="1" customWidth="1"/>
    <col min="35" max="35" width="22.5" style="1" customWidth="1"/>
    <col min="36" max="36" width="8.75" style="1" customWidth="1"/>
    <col min="37" max="37" width="12.5" style="1" customWidth="1"/>
    <col min="38" max="38" width="16.5" style="1" customWidth="1"/>
    <col min="39" max="40" width="17.375" style="1" customWidth="1"/>
    <col min="41" max="41" width="13.625" style="1" customWidth="1"/>
    <col min="42" max="42" width="16.5" style="1" bestFit="1" customWidth="1"/>
    <col min="43" max="43" width="9" style="1"/>
    <col min="44" max="45" width="11.875" style="1" customWidth="1"/>
    <col min="46" max="48" width="9" style="1"/>
    <col min="49" max="49" width="13" style="1" customWidth="1"/>
    <col min="50" max="51" width="9" style="1"/>
    <col min="52" max="52" width="11.375" style="1" customWidth="1"/>
    <col min="53" max="53" width="15.625" style="1" customWidth="1"/>
    <col min="54" max="60" width="9" style="1"/>
    <col min="61" max="61" width="140" style="1" customWidth="1"/>
    <col min="62" max="67" width="9" style="1"/>
    <col min="68" max="68" width="80.5" style="1" customWidth="1"/>
    <col min="69" max="16384" width="9" style="1"/>
  </cols>
  <sheetData>
    <row r="1" spans="1:86" ht="9.6" customHeight="1" x14ac:dyDescent="0.15">
      <c r="A1" s="126"/>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row>
    <row r="2" spans="1:86" ht="10.15" customHeight="1" x14ac:dyDescent="0.15">
      <c r="A2" s="126"/>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row>
    <row r="3" spans="1:86" ht="15" customHeight="1" x14ac:dyDescent="0.15">
      <c r="A3" s="126"/>
      <c r="B3" s="127"/>
      <c r="C3" s="127"/>
      <c r="D3" s="127"/>
      <c r="E3" s="127"/>
      <c r="F3" s="127"/>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row>
    <row r="4" spans="1:86" ht="15" customHeight="1" thickBot="1" x14ac:dyDescent="0.2">
      <c r="A4" s="5"/>
      <c r="B4" s="123"/>
      <c r="C4" s="123"/>
      <c r="D4" s="123"/>
      <c r="E4" s="123"/>
      <c r="F4" s="122"/>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row>
    <row r="5" spans="1:86" ht="19.899999999999999" customHeight="1" x14ac:dyDescent="0.15">
      <c r="A5" s="124"/>
      <c r="B5" s="300" t="s">
        <v>154</v>
      </c>
      <c r="C5" s="301"/>
      <c r="D5" s="301"/>
      <c r="E5" s="193" t="str">
        <f>COUNTIFS(B17:L17,"")+COUNTIFS(R17,"")+COUNTIFS(W17:AA17,"")+COUNTIFS(U17,"")+IF(AND(M17="",N17="",O17="",Q17=""),"1","0")+IF(L17="多言語翻訳機導入事業",-1,0)&amp;"　件"</f>
        <v>19　件</v>
      </c>
      <c r="F5" s="121"/>
      <c r="G5" s="129"/>
      <c r="H5" s="129"/>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row>
    <row r="6" spans="1:86" ht="19.899999999999999" customHeight="1" x14ac:dyDescent="0.15">
      <c r="A6" s="124"/>
      <c r="B6" s="314" t="s">
        <v>190</v>
      </c>
      <c r="C6" s="315"/>
      <c r="D6" s="316"/>
      <c r="E6" s="191" t="str">
        <f>COUNTIFS(AB17:AC17,"")&amp;"　件"</f>
        <v>2　件</v>
      </c>
      <c r="F6" s="121"/>
      <c r="G6" s="129"/>
      <c r="H6" s="129"/>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row>
    <row r="7" spans="1:86" ht="19.899999999999999" customHeight="1" x14ac:dyDescent="0.15">
      <c r="A7" s="124"/>
      <c r="B7" s="302" t="s">
        <v>188</v>
      </c>
      <c r="C7" s="303"/>
      <c r="D7" s="303"/>
      <c r="E7" s="192" t="str">
        <f>COUNTIFS(AD17:AE17,"")+COUNTIFS(AI17,"")&amp;"　件"</f>
        <v>3　件</v>
      </c>
      <c r="F7" s="120"/>
      <c r="G7" s="130"/>
      <c r="H7" s="130"/>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row>
    <row r="8" spans="1:86" ht="19.899999999999999" customHeight="1" thickBot="1" x14ac:dyDescent="0.2">
      <c r="A8" s="125"/>
      <c r="B8" s="304" t="s">
        <v>189</v>
      </c>
      <c r="C8" s="305"/>
      <c r="D8" s="305"/>
      <c r="E8" s="194" t="str">
        <f>COUNTIFS(AJ17:AY17,"")+COUNTIFS(AB17:AC17,"")&amp;"　件"</f>
        <v>18　件</v>
      </c>
      <c r="F8" s="119"/>
      <c r="G8" s="130"/>
      <c r="H8" s="130"/>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row>
    <row r="9" spans="1:86" ht="15" customHeight="1" x14ac:dyDescent="0.15">
      <c r="A9" s="130"/>
      <c r="B9" s="130"/>
      <c r="C9" s="130"/>
      <c r="D9" s="130"/>
      <c r="E9" s="130"/>
      <c r="F9" s="130"/>
      <c r="G9" s="130"/>
      <c r="H9" s="130"/>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row>
    <row r="10" spans="1:86" ht="15" customHeight="1" x14ac:dyDescent="0.15">
      <c r="A10" s="203"/>
      <c r="B10" s="195"/>
      <c r="C10" s="204"/>
      <c r="D10" s="204"/>
      <c r="E10" s="204"/>
      <c r="F10" s="204"/>
      <c r="G10" s="204"/>
      <c r="H10" s="204"/>
      <c r="I10" s="204"/>
      <c r="J10" s="204"/>
      <c r="K10" s="204"/>
      <c r="L10" s="204"/>
      <c r="M10" s="204"/>
      <c r="N10" s="204"/>
      <c r="O10" s="204"/>
      <c r="P10" s="204"/>
      <c r="Q10" s="204"/>
      <c r="R10" s="204"/>
      <c r="S10" s="204"/>
      <c r="T10" s="204"/>
      <c r="U10" s="204"/>
      <c r="V10" s="204"/>
      <c r="W10" s="204"/>
      <c r="X10" s="204"/>
      <c r="Y10" s="127"/>
      <c r="Z10" s="127"/>
      <c r="AA10" s="127"/>
      <c r="AB10" s="127"/>
      <c r="AC10" s="127"/>
      <c r="AD10" s="127"/>
      <c r="AE10" s="127"/>
      <c r="AF10" s="127"/>
      <c r="AG10" s="127"/>
      <c r="AH10" s="127"/>
      <c r="AI10" s="19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row>
    <row r="11" spans="1:86" ht="10.15" customHeight="1" x14ac:dyDescent="0.15">
      <c r="A11" s="203"/>
      <c r="B11" s="203"/>
      <c r="C11" s="204"/>
      <c r="D11" s="204"/>
      <c r="E11" s="204"/>
      <c r="F11" s="204"/>
      <c r="G11" s="204"/>
      <c r="H11" s="204"/>
      <c r="I11" s="204"/>
      <c r="J11" s="204"/>
      <c r="K11" s="204"/>
      <c r="L11" s="204"/>
      <c r="M11" s="204"/>
      <c r="N11" s="204"/>
      <c r="O11" s="204"/>
      <c r="P11" s="204"/>
      <c r="Q11" s="204"/>
      <c r="R11" s="204"/>
      <c r="S11" s="204"/>
      <c r="T11" s="204"/>
      <c r="U11" s="204"/>
      <c r="V11" s="204"/>
      <c r="W11" s="204"/>
      <c r="X11" s="204"/>
      <c r="Y11" s="127"/>
      <c r="Z11" s="127"/>
      <c r="AA11" s="127"/>
      <c r="AB11" s="127"/>
      <c r="AC11" s="127"/>
      <c r="AD11" s="127"/>
      <c r="AE11" s="127"/>
      <c r="AF11" s="127"/>
      <c r="AG11" s="127"/>
      <c r="AH11" s="127"/>
      <c r="AI11" s="19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row>
    <row r="12" spans="1:86" ht="9" customHeight="1" thickBot="1" x14ac:dyDescent="0.2">
      <c r="A12" s="203"/>
      <c r="B12" s="203"/>
      <c r="C12" s="204"/>
      <c r="D12" s="204"/>
      <c r="E12" s="204"/>
      <c r="F12" s="204"/>
      <c r="G12" s="204"/>
      <c r="H12" s="204"/>
      <c r="I12" s="204"/>
      <c r="J12" s="204"/>
      <c r="K12" s="204"/>
      <c r="L12" s="204"/>
      <c r="M12" s="204"/>
      <c r="N12" s="204"/>
      <c r="O12" s="204"/>
      <c r="P12" s="204"/>
      <c r="Q12" s="204"/>
      <c r="R12" s="204"/>
      <c r="S12" s="204"/>
      <c r="T12" s="204"/>
      <c r="U12" s="204"/>
      <c r="V12" s="204"/>
      <c r="W12" s="204"/>
      <c r="X12" s="204"/>
      <c r="Y12" s="127"/>
      <c r="Z12" s="127"/>
      <c r="AA12" s="127"/>
      <c r="AB12" s="127"/>
      <c r="AC12" s="127"/>
      <c r="AD12" s="199"/>
      <c r="AE12" s="199"/>
      <c r="AF12" s="199"/>
      <c r="AG12" s="199"/>
      <c r="AH12" s="199"/>
      <c r="AI12" s="199"/>
      <c r="AJ12" s="127"/>
      <c r="AK12" s="127"/>
      <c r="AL12" s="127"/>
      <c r="AM12" s="127"/>
      <c r="AN12" s="127"/>
      <c r="AO12" s="127"/>
      <c r="AP12" s="127"/>
      <c r="AQ12" s="127"/>
      <c r="AR12" s="127"/>
      <c r="AS12" s="127"/>
      <c r="AT12" s="127"/>
      <c r="AU12" s="127"/>
      <c r="AV12" s="127"/>
      <c r="AW12" s="127"/>
      <c r="AX12" s="127"/>
      <c r="AY12" s="127"/>
      <c r="AZ12" s="196"/>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row>
    <row r="13" spans="1:86" ht="21" customHeight="1" thickBot="1" x14ac:dyDescent="0.2">
      <c r="A13" s="118"/>
      <c r="B13" s="312" t="s">
        <v>153</v>
      </c>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282" t="s">
        <v>187</v>
      </c>
      <c r="AC13" s="282"/>
      <c r="AD13" s="280" t="s">
        <v>191</v>
      </c>
      <c r="AE13" s="280"/>
      <c r="AF13" s="281"/>
      <c r="AG13" s="281"/>
      <c r="AH13" s="280"/>
      <c r="AI13" s="280"/>
      <c r="AJ13" s="269" t="s">
        <v>192</v>
      </c>
      <c r="AK13" s="269"/>
      <c r="AL13" s="269"/>
      <c r="AM13" s="269"/>
      <c r="AN13" s="269"/>
      <c r="AO13" s="269"/>
      <c r="AP13" s="269"/>
      <c r="AQ13" s="269"/>
      <c r="AR13" s="269"/>
      <c r="AS13" s="269"/>
      <c r="AT13" s="269"/>
      <c r="AU13" s="269"/>
      <c r="AV13" s="269"/>
      <c r="AW13" s="269"/>
      <c r="AX13" s="269"/>
      <c r="AY13" s="270"/>
      <c r="AZ13" s="235" t="s">
        <v>220</v>
      </c>
      <c r="BA13" s="182"/>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row>
    <row r="14" spans="1:86" s="2" customFormat="1" ht="14.25" x14ac:dyDescent="0.15">
      <c r="A14" s="179" t="s">
        <v>76</v>
      </c>
      <c r="B14" s="3">
        <f>COLUMN()-1</f>
        <v>1</v>
      </c>
      <c r="C14" s="4">
        <f t="shared" ref="C14:AE14" si="0">COLUMN()-1</f>
        <v>2</v>
      </c>
      <c r="D14" s="4">
        <f t="shared" si="0"/>
        <v>3</v>
      </c>
      <c r="E14" s="4">
        <f t="shared" si="0"/>
        <v>4</v>
      </c>
      <c r="F14" s="4">
        <f t="shared" si="0"/>
        <v>5</v>
      </c>
      <c r="G14" s="4">
        <f t="shared" si="0"/>
        <v>6</v>
      </c>
      <c r="H14" s="4">
        <f t="shared" si="0"/>
        <v>7</v>
      </c>
      <c r="I14" s="4">
        <f t="shared" si="0"/>
        <v>8</v>
      </c>
      <c r="J14" s="105">
        <f t="shared" si="0"/>
        <v>9</v>
      </c>
      <c r="K14" s="105">
        <f t="shared" si="0"/>
        <v>10</v>
      </c>
      <c r="L14" s="105">
        <f>COLUMN()-1</f>
        <v>11</v>
      </c>
      <c r="M14" s="229">
        <f t="shared" si="0"/>
        <v>12</v>
      </c>
      <c r="N14" s="229">
        <f t="shared" si="0"/>
        <v>13</v>
      </c>
      <c r="O14" s="229">
        <f t="shared" si="0"/>
        <v>14</v>
      </c>
      <c r="P14" s="229">
        <f t="shared" si="0"/>
        <v>15</v>
      </c>
      <c r="Q14" s="229">
        <f t="shared" si="0"/>
        <v>16</v>
      </c>
      <c r="R14" s="105">
        <f t="shared" si="0"/>
        <v>17</v>
      </c>
      <c r="S14" s="105">
        <f t="shared" si="0"/>
        <v>18</v>
      </c>
      <c r="T14" s="105">
        <f t="shared" si="0"/>
        <v>19</v>
      </c>
      <c r="U14" s="105">
        <f t="shared" si="0"/>
        <v>20</v>
      </c>
      <c r="V14" s="105">
        <f t="shared" si="0"/>
        <v>21</v>
      </c>
      <c r="W14" s="105">
        <f t="shared" si="0"/>
        <v>22</v>
      </c>
      <c r="X14" s="105">
        <f t="shared" si="0"/>
        <v>23</v>
      </c>
      <c r="Y14" s="105">
        <f t="shared" si="0"/>
        <v>24</v>
      </c>
      <c r="Z14" s="105">
        <f t="shared" si="0"/>
        <v>25</v>
      </c>
      <c r="AA14" s="106">
        <f t="shared" si="0"/>
        <v>26</v>
      </c>
      <c r="AB14" s="107">
        <f t="shared" si="0"/>
        <v>27</v>
      </c>
      <c r="AC14" s="108">
        <f t="shared" si="0"/>
        <v>28</v>
      </c>
      <c r="AD14" s="107">
        <f t="shared" si="0"/>
        <v>29</v>
      </c>
      <c r="AE14" s="105">
        <f t="shared" si="0"/>
        <v>30</v>
      </c>
      <c r="AF14" s="105"/>
      <c r="AG14" s="105"/>
      <c r="AH14" s="105">
        <v>31</v>
      </c>
      <c r="AI14" s="106">
        <v>32</v>
      </c>
      <c r="AJ14" s="107">
        <v>33</v>
      </c>
      <c r="AK14" s="105">
        <v>34</v>
      </c>
      <c r="AL14" s="105">
        <v>35</v>
      </c>
      <c r="AM14" s="106">
        <v>36</v>
      </c>
      <c r="AN14" s="108">
        <v>37</v>
      </c>
      <c r="AO14" s="109">
        <v>38</v>
      </c>
      <c r="AP14" s="108">
        <v>39</v>
      </c>
      <c r="AQ14" s="109">
        <v>40</v>
      </c>
      <c r="AR14" s="110">
        <v>41</v>
      </c>
      <c r="AS14" s="111">
        <v>42</v>
      </c>
      <c r="AT14" s="108">
        <v>43</v>
      </c>
      <c r="AU14" s="109">
        <v>44</v>
      </c>
      <c r="AV14" s="108">
        <v>45</v>
      </c>
      <c r="AW14" s="109">
        <v>46</v>
      </c>
      <c r="AX14" s="108">
        <v>47</v>
      </c>
      <c r="AY14" s="112">
        <v>48</v>
      </c>
      <c r="AZ14" s="230">
        <v>49</v>
      </c>
      <c r="BA14" s="231"/>
      <c r="BB14" s="182"/>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row>
    <row r="15" spans="1:86" s="165" customFormat="1" ht="45" x14ac:dyDescent="0.15">
      <c r="A15" s="157"/>
      <c r="B15" s="158" t="s">
        <v>40</v>
      </c>
      <c r="C15" s="155" t="s">
        <v>109</v>
      </c>
      <c r="D15" s="155" t="s">
        <v>222</v>
      </c>
      <c r="E15" s="155" t="s">
        <v>12</v>
      </c>
      <c r="F15" s="155" t="s">
        <v>0</v>
      </c>
      <c r="G15" s="155" t="s">
        <v>224</v>
      </c>
      <c r="H15" s="155" t="s">
        <v>28</v>
      </c>
      <c r="I15" s="155" t="s">
        <v>221</v>
      </c>
      <c r="J15" s="155" t="s">
        <v>161</v>
      </c>
      <c r="K15" s="155" t="s">
        <v>193</v>
      </c>
      <c r="L15" s="155" t="s">
        <v>97</v>
      </c>
      <c r="M15" s="159" t="s">
        <v>134</v>
      </c>
      <c r="N15" s="160" t="s">
        <v>135</v>
      </c>
      <c r="O15" s="159" t="s">
        <v>136</v>
      </c>
      <c r="P15" s="160" t="s">
        <v>197</v>
      </c>
      <c r="Q15" s="161" t="s">
        <v>150</v>
      </c>
      <c r="R15" s="155" t="s">
        <v>44</v>
      </c>
      <c r="S15" s="155" t="s">
        <v>144</v>
      </c>
      <c r="T15" s="155" t="s">
        <v>171</v>
      </c>
      <c r="U15" s="155" t="s">
        <v>31</v>
      </c>
      <c r="V15" s="155" t="s">
        <v>38</v>
      </c>
      <c r="W15" s="155" t="s">
        <v>1</v>
      </c>
      <c r="X15" s="155" t="s">
        <v>110</v>
      </c>
      <c r="Y15" s="155" t="s">
        <v>158</v>
      </c>
      <c r="Z15" s="155" t="s">
        <v>2</v>
      </c>
      <c r="AA15" s="162" t="s">
        <v>3</v>
      </c>
      <c r="AB15" s="158" t="s">
        <v>83</v>
      </c>
      <c r="AC15" s="163" t="s">
        <v>82</v>
      </c>
      <c r="AD15" s="158" t="s">
        <v>146</v>
      </c>
      <c r="AE15" s="155" t="s">
        <v>173</v>
      </c>
      <c r="AF15" s="163" t="s">
        <v>149</v>
      </c>
      <c r="AG15" s="163" t="s">
        <v>148</v>
      </c>
      <c r="AH15" s="163" t="s">
        <v>172</v>
      </c>
      <c r="AI15" s="162" t="s">
        <v>145</v>
      </c>
      <c r="AJ15" s="158" t="s">
        <v>41</v>
      </c>
      <c r="AK15" s="155" t="s">
        <v>45</v>
      </c>
      <c r="AL15" s="155" t="s">
        <v>48</v>
      </c>
      <c r="AM15" s="162" t="s">
        <v>49</v>
      </c>
      <c r="AN15" s="155" t="s">
        <v>59</v>
      </c>
      <c r="AO15" s="155" t="s">
        <v>73</v>
      </c>
      <c r="AP15" s="155" t="s">
        <v>61</v>
      </c>
      <c r="AQ15" s="155" t="s">
        <v>63</v>
      </c>
      <c r="AR15" s="155" t="s">
        <v>65</v>
      </c>
      <c r="AS15" s="155" t="s">
        <v>64</v>
      </c>
      <c r="AT15" s="155" t="s">
        <v>71</v>
      </c>
      <c r="AU15" s="155" t="s">
        <v>72</v>
      </c>
      <c r="AV15" s="155" t="s">
        <v>160</v>
      </c>
      <c r="AW15" s="155" t="s">
        <v>152</v>
      </c>
      <c r="AX15" s="155" t="s">
        <v>74</v>
      </c>
      <c r="AY15" s="162" t="s">
        <v>75</v>
      </c>
      <c r="AZ15" s="165" t="s">
        <v>219</v>
      </c>
      <c r="BA15" s="233"/>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row>
    <row r="16" spans="1:86" s="165" customFormat="1" ht="59.45" customHeight="1" thickBot="1" x14ac:dyDescent="0.2">
      <c r="A16" s="178" t="s">
        <v>163</v>
      </c>
      <c r="B16" s="166">
        <v>45853</v>
      </c>
      <c r="C16" s="167" t="s">
        <v>92</v>
      </c>
      <c r="D16" s="155" t="s">
        <v>223</v>
      </c>
      <c r="E16" s="155" t="s">
        <v>13</v>
      </c>
      <c r="F16" s="155" t="s">
        <v>14</v>
      </c>
      <c r="G16" s="155" t="s">
        <v>15</v>
      </c>
      <c r="H16" s="155" t="s">
        <v>29</v>
      </c>
      <c r="I16" s="155" t="s">
        <v>93</v>
      </c>
      <c r="J16" s="155" t="s">
        <v>30</v>
      </c>
      <c r="K16" s="155" t="s">
        <v>209</v>
      </c>
      <c r="L16" s="155" t="s">
        <v>196</v>
      </c>
      <c r="M16" s="155" t="s">
        <v>137</v>
      </c>
      <c r="N16" s="155" t="s">
        <v>137</v>
      </c>
      <c r="O16" s="155" t="s">
        <v>137</v>
      </c>
      <c r="P16" s="155" t="s">
        <v>137</v>
      </c>
      <c r="Q16" s="155" t="s">
        <v>137</v>
      </c>
      <c r="R16" s="168">
        <v>1300000</v>
      </c>
      <c r="S16" s="169">
        <v>975000</v>
      </c>
      <c r="T16" s="169">
        <v>975000</v>
      </c>
      <c r="U16" s="170">
        <v>45950</v>
      </c>
      <c r="V16" s="155" t="s">
        <v>16</v>
      </c>
      <c r="W16" s="155" t="s">
        <v>17</v>
      </c>
      <c r="X16" s="155" t="s">
        <v>111</v>
      </c>
      <c r="Y16" s="155" t="s">
        <v>159</v>
      </c>
      <c r="Z16" s="155" t="s">
        <v>18</v>
      </c>
      <c r="AA16" s="162" t="s">
        <v>19</v>
      </c>
      <c r="AB16" s="166">
        <v>45901</v>
      </c>
      <c r="AC16" s="171" t="s">
        <v>96</v>
      </c>
      <c r="AD16" s="258" t="s">
        <v>147</v>
      </c>
      <c r="AE16" s="156" t="s">
        <v>112</v>
      </c>
      <c r="AF16" s="156"/>
      <c r="AG16" s="156"/>
      <c r="AH16" s="156" t="s">
        <v>112</v>
      </c>
      <c r="AI16" s="171" t="s">
        <v>225</v>
      </c>
      <c r="AJ16" s="166">
        <v>45986</v>
      </c>
      <c r="AK16" s="172">
        <v>1300000</v>
      </c>
      <c r="AL16" s="169">
        <f>IF(AK16="","",IF(L16="保育業務支援システム導入事業",MIN(ROUNDDOWN(AK16*3/4,-3),T16),IF(L16="多言語翻訳機導入事業",MIN(ROUNDDOWN(AK16*3/4,-3),T16),"")))</f>
        <v>975000</v>
      </c>
      <c r="AM16" s="173">
        <v>45976</v>
      </c>
      <c r="AN16" s="155" t="s">
        <v>151</v>
      </c>
      <c r="AO16" s="155" t="s">
        <v>103</v>
      </c>
      <c r="AP16" s="155" t="s">
        <v>66</v>
      </c>
      <c r="AQ16" s="174">
        <v>1234</v>
      </c>
      <c r="AR16" s="155" t="s">
        <v>67</v>
      </c>
      <c r="AS16" s="175">
        <v>1</v>
      </c>
      <c r="AT16" s="155" t="s">
        <v>69</v>
      </c>
      <c r="AU16" s="155">
        <v>1234567</v>
      </c>
      <c r="AV16" s="155" t="s">
        <v>22</v>
      </c>
      <c r="AW16" s="155" t="s">
        <v>13</v>
      </c>
      <c r="AX16" s="155" t="s">
        <v>14</v>
      </c>
      <c r="AY16" s="162" t="s">
        <v>15</v>
      </c>
      <c r="AZ16" s="234">
        <v>46033</v>
      </c>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row>
    <row r="17" spans="1:86" ht="64.150000000000006" customHeight="1" thickTop="1" thickBot="1" x14ac:dyDescent="0.2">
      <c r="A17" s="180" t="s">
        <v>164</v>
      </c>
      <c r="B17" s="237"/>
      <c r="C17" s="238"/>
      <c r="D17" s="239"/>
      <c r="E17" s="239"/>
      <c r="F17" s="239"/>
      <c r="G17" s="239"/>
      <c r="H17" s="239"/>
      <c r="I17" s="240"/>
      <c r="J17" s="239"/>
      <c r="K17" s="239"/>
      <c r="L17" s="239"/>
      <c r="M17" s="241"/>
      <c r="N17" s="241"/>
      <c r="O17" s="241"/>
      <c r="P17" s="241"/>
      <c r="Q17" s="241"/>
      <c r="R17" s="242" t="str">
        <f>IF(I33="","",I33)</f>
        <v/>
      </c>
      <c r="S17" s="243" t="str">
        <f>IF(L17="保育業務支援システム導入事業",IF(Q17="○",IF(COUNTIFS(M17:P17,"○")=1,525000,IF(COUNTIFS(M17:P17,"○")=2,675000,IF(COUNTIFS(M17:P17,"○")=3,825000,IF(COUNTIFS(M17:P17,"○")=4,975000,"エラー")))),IF(Q17="",IF(COUNTIFS(M17:P17,"○")=1,150000,IF(COUNTIFS(M17:P17,"○")=2,300000,IF(COUNTIFS(M17:P17,"○")=3,450000,IF(COUNTIFS(M17:P17,"○")=4,600000,"エラー")))),"エラー")),IF(L17="多言語翻訳機導入事業",112000,"エラー"))</f>
        <v>エラー</v>
      </c>
      <c r="T17" s="244" t="str">
        <f>IF(J33="","",ROUNDDOWN(IF(S17&lt;J33,S17,J33),-3))</f>
        <v/>
      </c>
      <c r="U17" s="96"/>
      <c r="V17" s="239"/>
      <c r="W17" s="239"/>
      <c r="X17" s="240"/>
      <c r="Y17" s="239"/>
      <c r="Z17" s="257"/>
      <c r="AA17" s="245"/>
      <c r="AB17" s="260"/>
      <c r="AC17" s="261"/>
      <c r="AD17" s="259"/>
      <c r="AE17" s="244" t="str">
        <f>IF(AD17="変更なし","変更なし",AL33)</f>
        <v/>
      </c>
      <c r="AF17" s="246" t="str">
        <f>AM33</f>
        <v/>
      </c>
      <c r="AG17" s="246" t="str">
        <f>S17</f>
        <v>エラー</v>
      </c>
      <c r="AH17" s="246" t="str">
        <f>IF(OR(AD17="",AF17=""),"",IF(AD17="変更なし","変更なし",ROUNDDOWN((MIN(AF17:AG17)),-3)))</f>
        <v/>
      </c>
      <c r="AI17" s="247"/>
      <c r="AJ17" s="248"/>
      <c r="AK17" s="249" t="str">
        <f>IF(AY33="",IF(AE17="",R17,IF(AD17="変更なし",R17,AE17)),AY33)</f>
        <v/>
      </c>
      <c r="AL17" s="250" t="str">
        <f>IF(T17="","",ROUNDDOWN((MIN(IF(OR(AD17="",AD17="変更なし"),T17,AH17),BA33)),-3))</f>
        <v/>
      </c>
      <c r="AM17" s="251"/>
      <c r="AN17" s="252"/>
      <c r="AO17" s="253"/>
      <c r="AP17" s="253"/>
      <c r="AQ17" s="255"/>
      <c r="AR17" s="254"/>
      <c r="AS17" s="255"/>
      <c r="AT17" s="253"/>
      <c r="AU17" s="255"/>
      <c r="AV17" s="253"/>
      <c r="AW17" s="253"/>
      <c r="AX17" s="253"/>
      <c r="AY17" s="256"/>
      <c r="AZ17" s="236"/>
      <c r="BA17" s="231"/>
      <c r="BB17" s="127"/>
      <c r="BC17" s="127"/>
      <c r="BD17" s="127"/>
      <c r="BE17" s="127" ph="1"/>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row>
    <row r="18" spans="1:86" ht="30.6" customHeight="1" x14ac:dyDescent="0.15">
      <c r="A18" s="117"/>
      <c r="B18" s="104"/>
      <c r="C18" s="133" t="s">
        <v>162</v>
      </c>
      <c r="D18" s="93"/>
      <c r="E18" s="177"/>
      <c r="F18" s="93"/>
      <c r="G18" s="113"/>
      <c r="H18" s="114"/>
      <c r="I18" s="114"/>
      <c r="J18" s="114"/>
      <c r="K18" s="227" t="str">
        <f>IF(AND(K17="補助は受けていない",L17="保育業務支援システム導入事業"),"①",IF(AND(K17="補助は受けていない",L17="多言語翻訳機導入事業"),"②",IF(AND(K17="多言語翻訳機及びシステムの補助を受けている。",L17="保育業務支援システム導入事業"),"③",IF(AND(K17="多言語翻訳機のみ補助をうけている。",L17="保育業務支援システム導入事業"),"④",IF(AND(K17="システムのみ補助を受けている。",L17="保育業務支援システム導入事業"),"⑤",IF(AND(K17="システムのみ補助を受けている。",L17="多言語翻訳機導入事業"),"⑥",""))))))</f>
        <v/>
      </c>
      <c r="L18" s="154" t="str">
        <f>IF(L17="多言語翻訳機導入事業","⑮",
IF(AND(N17="○",M17="○",O17="○",Q17="○")=TRUE,"①",
IF(AND(N17="○",M17="○",O17="",Q17="○")=TRUE,"②",
IF(AND(N17="○",M17="",O17="○",Q17="○")=TRUE,"③",
IF(AND(N17="○",M17="",O17="",Q17="○")=TRUE,"④",
IF(AND(N17="○",M17="○",O17="○",Q17="")=TRUE,"⑤",
IF(AND(N17="○",M17="○",O17="",Q17="")=TRUE,"⑥",
IF(AND(N17="○",M17="",O17="○",Q17="")=TRUE,"⑦",
IF(AND(N17="○",M17="",O17="",Q17="")=TRUE,"⑧",
IF(AND(N17="",M17="○",O17="○",Q17="○")=TRUE,"⑨",
IF(AND(N17="",M17="○",O17="",Q17="○")=TRUE,"⑩",
IF(AND(N17="",M17="",O17="○",Q17="○")=TRUE,"⑪",
IF(AND(N17="",M17="○",O17="○",Q17="")=TRUE,"⑫",
IF(AND(N17="",M17="○",O17="",Q17="")=TRUE,"⑬",
IF(AND(N17="",M17="",O17="○",Q17="")=TRUE,"⑭","")))))))))))))))</f>
        <v/>
      </c>
      <c r="M18" s="228" t="str">
        <f>IF(EXACT($K$17,プルダウンリスト!$C$7)=TRUE,"①",IF(AND(EXACT($K$17,プルダウンリスト!$E$7),EXACT($L$17,プルダウンリスト!$E$8))=TRUE,"③",IF(AND(EXACT($K$17,プルダウンリスト!$F$7),EXACT($L$17,プルダウンリスト!$F$8))=TRUE,"④",IF(EXACT($K$17,プルダウンリスト!$H$7)=TRUE,"⑥",""))))</f>
        <v/>
      </c>
      <c r="N18" s="228" t="str">
        <f>IF(EXACT($K$17,プルダウンリスト!$C$7)=TRUE,"①",IF(AND(EXACT($K$17,プルダウンリスト!$E$7),EXACT($L$17,プルダウンリスト!$E$8))=TRUE,"③",IF(AND(EXACT($K$17,プルダウンリスト!$F$7),EXACT($L$17,プルダウンリスト!$F$8))=TRUE,"④",IF(EXACT($K$17,プルダウンリスト!$H$7)=TRUE,"⑥",""))))</f>
        <v/>
      </c>
      <c r="O18" s="228" t="str">
        <f>IF(EXACT($K$17,プルダウンリスト!$C$7)=TRUE,"①",IF(AND(EXACT($K$17,プルダウンリスト!$E$7),EXACT($L$17,プルダウンリスト!$E$8))=TRUE,"③",IF(AND(EXACT($K$17,プルダウンリスト!$F$7),EXACT($L$17,プルダウンリスト!$F$8))=TRUE,"④",IF(EXACT($K$17,プルダウンリスト!$H$7)=TRUE,"⑥",""))))</f>
        <v/>
      </c>
      <c r="P18" s="228" t="str">
        <f>IF(EXACT($K$17,プルダウンリスト!$C$7)=TRUE,"①",IF(AND(EXACT($K$17,プルダウンリスト!$D$7),EXACT($L$17,プルダウンリスト!$D$8))=TRUE,"②",IF(AND(EXACT($K$17,プルダウンリスト!$F$7),EXACT($L$17,プルダウンリスト!$F$8))=TRUE,"④",IF(EXACT($K$17,プルダウンリスト!$G$7)=TRUE,"⑤",""))))</f>
        <v/>
      </c>
      <c r="Q18" s="228" t="str">
        <f>IF(EXACT($K$17,プルダウンリスト!$C$7)=TRUE,"①",IF(AND(EXACT($K$17,プルダウンリスト!$D$7),EXACT($L$17,プルダウンリスト!$D$8))=TRUE,"②",IF(AND(EXACT($K$17,プルダウンリスト!$F$7),EXACT($L$17,プルダウンリスト!$F$8))=TRUE,"④",IF(EXACT($K$17,プルダウンリスト!$G$7)=TRUE,"⑤",""))))</f>
        <v/>
      </c>
      <c r="R18" s="131"/>
      <c r="S18" s="127"/>
      <c r="T18" s="127"/>
      <c r="U18" s="127"/>
      <c r="V18" s="127"/>
      <c r="W18" s="127"/>
      <c r="X18" s="127"/>
      <c r="Y18" s="127"/>
      <c r="Z18" s="127"/>
      <c r="AA18" s="127"/>
      <c r="AB18" s="127"/>
      <c r="AC18" s="127"/>
      <c r="AD18" s="132" t="str">
        <f>IF(AD17="変更あり","↓記入をしてください（必須）",IF(AD17="変更なし","↓記入不要",""))</f>
        <v/>
      </c>
      <c r="AE18" s="127"/>
      <c r="AF18" s="127"/>
      <c r="AG18" s="127"/>
      <c r="AH18" s="127"/>
      <c r="AI18" s="127"/>
      <c r="AJ18" s="127"/>
      <c r="AK18" s="131"/>
      <c r="AL18" s="127"/>
      <c r="AM18" s="127"/>
      <c r="AN18" s="200"/>
      <c r="AO18" s="271" t="s">
        <v>165</v>
      </c>
      <c r="AP18" s="272"/>
      <c r="AQ18" s="272"/>
      <c r="AR18" s="272"/>
      <c r="AS18" s="272"/>
      <c r="AT18" s="272"/>
      <c r="AU18" s="272"/>
      <c r="AV18" s="272"/>
      <c r="AW18" s="272"/>
      <c r="AX18" s="272"/>
      <c r="AY18" s="273"/>
      <c r="AZ18" s="232"/>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row>
    <row r="19" spans="1:86" ht="45.6" customHeight="1" x14ac:dyDescent="0.15">
      <c r="B19" s="188" t="s">
        <v>106</v>
      </c>
      <c r="C19" s="138" t="s">
        <v>166</v>
      </c>
      <c r="D19" s="138" t="s">
        <v>107</v>
      </c>
      <c r="E19" s="288" t="s">
        <v>121</v>
      </c>
      <c r="F19" s="306"/>
      <c r="G19" s="306"/>
      <c r="H19" s="72" t="s">
        <v>117</v>
      </c>
      <c r="I19" s="135" t="s">
        <v>116</v>
      </c>
      <c r="J19" s="136" t="s">
        <v>169</v>
      </c>
      <c r="K19" s="127"/>
      <c r="L19" s="127"/>
      <c r="M19" s="127"/>
      <c r="N19" s="127"/>
      <c r="O19" s="127"/>
      <c r="P19" s="127"/>
      <c r="Q19" s="127"/>
      <c r="R19" s="127"/>
      <c r="S19" s="127"/>
      <c r="T19" s="127"/>
      <c r="U19" s="127"/>
      <c r="V19" s="127"/>
      <c r="W19" s="127"/>
      <c r="X19" s="127"/>
      <c r="Y19" s="181"/>
      <c r="Z19" s="127"/>
      <c r="AA19" s="127"/>
      <c r="AB19" s="188" t="s">
        <v>106</v>
      </c>
      <c r="AC19" s="187" t="s">
        <v>166</v>
      </c>
      <c r="AD19" s="311" t="s">
        <v>107</v>
      </c>
      <c r="AE19" s="311"/>
      <c r="AF19" s="73"/>
      <c r="AG19" s="73"/>
      <c r="AH19" s="288" t="s">
        <v>121</v>
      </c>
      <c r="AI19" s="306"/>
      <c r="AJ19" s="289"/>
      <c r="AK19" s="72" t="s">
        <v>117</v>
      </c>
      <c r="AL19" s="137" t="s">
        <v>116</v>
      </c>
      <c r="AM19" s="135" t="s">
        <v>174</v>
      </c>
      <c r="AN19" s="198"/>
      <c r="AO19" s="189" t="s">
        <v>157</v>
      </c>
      <c r="AP19" s="288" t="s">
        <v>166</v>
      </c>
      <c r="AQ19" s="289"/>
      <c r="AR19" s="290" t="s">
        <v>107</v>
      </c>
      <c r="AS19" s="290"/>
      <c r="AT19" s="263" t="s">
        <v>121</v>
      </c>
      <c r="AU19" s="263"/>
      <c r="AV19" s="263"/>
      <c r="AW19" s="266"/>
      <c r="AX19" s="100" t="s">
        <v>117</v>
      </c>
      <c r="AY19" s="267" t="s">
        <v>116</v>
      </c>
      <c r="AZ19" s="268"/>
      <c r="BA19" s="135" t="s">
        <v>174</v>
      </c>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row>
    <row r="20" spans="1:86" ht="33.6" customHeight="1" x14ac:dyDescent="0.15">
      <c r="A20" s="115"/>
      <c r="B20" s="74" t="s">
        <v>122</v>
      </c>
      <c r="C20" s="144" t="s">
        <v>170</v>
      </c>
      <c r="D20" s="144" t="s">
        <v>119</v>
      </c>
      <c r="E20" s="307" t="s">
        <v>123</v>
      </c>
      <c r="F20" s="307"/>
      <c r="G20" s="307"/>
      <c r="H20" s="74" t="s">
        <v>118</v>
      </c>
      <c r="I20" s="141">
        <v>500000</v>
      </c>
      <c r="J20" s="134">
        <f t="shared" ref="J20:J22" si="1">IF(I20="","",I20*3/4)</f>
        <v>375000</v>
      </c>
      <c r="K20" s="127"/>
      <c r="L20" s="127"/>
      <c r="M20" s="127"/>
      <c r="N20" s="127"/>
      <c r="O20" s="127"/>
      <c r="P20" s="127"/>
      <c r="Q20" s="127"/>
      <c r="R20" s="127"/>
      <c r="S20" s="127"/>
      <c r="T20" s="127"/>
      <c r="U20" s="127"/>
      <c r="V20" s="127"/>
      <c r="W20" s="127"/>
      <c r="X20" s="127"/>
      <c r="Y20" s="127"/>
      <c r="Z20" s="127"/>
      <c r="AA20" s="127"/>
      <c r="AB20" s="74" t="s">
        <v>122</v>
      </c>
      <c r="AC20" s="144" t="s">
        <v>170</v>
      </c>
      <c r="AD20" s="284" t="s">
        <v>119</v>
      </c>
      <c r="AE20" s="285"/>
      <c r="AF20" s="94"/>
      <c r="AG20" s="94"/>
      <c r="AH20" s="308" t="s">
        <v>123</v>
      </c>
      <c r="AI20" s="309"/>
      <c r="AJ20" s="310"/>
      <c r="AK20" s="74" t="s">
        <v>118</v>
      </c>
      <c r="AL20" s="141">
        <v>500000</v>
      </c>
      <c r="AM20" s="134">
        <f t="shared" ref="AM20:AM22" si="2">IF(AL20="","",AL20*3/4)</f>
        <v>375000</v>
      </c>
      <c r="AN20" s="202"/>
      <c r="AO20" s="101" t="s">
        <v>122</v>
      </c>
      <c r="AP20" s="286" t="s">
        <v>170</v>
      </c>
      <c r="AQ20" s="287"/>
      <c r="AR20" s="284" t="s">
        <v>119</v>
      </c>
      <c r="AS20" s="285"/>
      <c r="AT20" s="283" t="s">
        <v>155</v>
      </c>
      <c r="AU20" s="283"/>
      <c r="AV20" s="283"/>
      <c r="AW20" s="283"/>
      <c r="AX20" s="101" t="s">
        <v>118</v>
      </c>
      <c r="AY20" s="278">
        <v>500000</v>
      </c>
      <c r="AZ20" s="279"/>
      <c r="BA20" s="134">
        <f t="shared" ref="BA20:BA22" si="3">IF(AY20="","",AY20*3/4)</f>
        <v>375000</v>
      </c>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row>
    <row r="21" spans="1:86" ht="33.6" customHeight="1" x14ac:dyDescent="0.15">
      <c r="A21" s="115"/>
      <c r="B21" s="74" t="s">
        <v>122</v>
      </c>
      <c r="C21" s="144" t="s">
        <v>168</v>
      </c>
      <c r="D21" s="144" t="s">
        <v>114</v>
      </c>
      <c r="E21" s="307" t="s">
        <v>124</v>
      </c>
      <c r="F21" s="307"/>
      <c r="G21" s="307"/>
      <c r="H21" s="74">
        <v>1</v>
      </c>
      <c r="I21" s="141">
        <v>80000</v>
      </c>
      <c r="J21" s="134">
        <f t="shared" si="1"/>
        <v>60000</v>
      </c>
      <c r="K21" s="127"/>
      <c r="L21" s="127"/>
      <c r="M21" s="127"/>
      <c r="N21" s="127"/>
      <c r="O21" s="127"/>
      <c r="P21" s="127"/>
      <c r="Q21" s="127"/>
      <c r="R21" s="127"/>
      <c r="S21" s="127"/>
      <c r="T21" s="127"/>
      <c r="U21" s="127"/>
      <c r="V21" s="127"/>
      <c r="W21" s="127"/>
      <c r="X21" s="127"/>
      <c r="Y21" s="127"/>
      <c r="Z21" s="127"/>
      <c r="AA21" s="127"/>
      <c r="AB21" s="74" t="s">
        <v>122</v>
      </c>
      <c r="AC21" s="144" t="s">
        <v>168</v>
      </c>
      <c r="AD21" s="284" t="s">
        <v>114</v>
      </c>
      <c r="AE21" s="285"/>
      <c r="AF21" s="94"/>
      <c r="AG21" s="94"/>
      <c r="AH21" s="308" t="s">
        <v>124</v>
      </c>
      <c r="AI21" s="309"/>
      <c r="AJ21" s="310"/>
      <c r="AK21" s="74">
        <v>2</v>
      </c>
      <c r="AL21" s="141">
        <v>160000</v>
      </c>
      <c r="AM21" s="134">
        <f t="shared" si="2"/>
        <v>120000</v>
      </c>
      <c r="AN21" s="198"/>
      <c r="AO21" s="101" t="s">
        <v>122</v>
      </c>
      <c r="AP21" s="286" t="s">
        <v>168</v>
      </c>
      <c r="AQ21" s="287"/>
      <c r="AR21" s="284" t="s">
        <v>114</v>
      </c>
      <c r="AS21" s="285"/>
      <c r="AT21" s="283" t="s">
        <v>156</v>
      </c>
      <c r="AU21" s="283"/>
      <c r="AV21" s="283"/>
      <c r="AW21" s="283"/>
      <c r="AX21" s="101">
        <v>1</v>
      </c>
      <c r="AY21" s="278">
        <v>80000</v>
      </c>
      <c r="AZ21" s="279"/>
      <c r="BA21" s="134">
        <f t="shared" si="3"/>
        <v>60000</v>
      </c>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row>
    <row r="22" spans="1:86" ht="33.6" customHeight="1" x14ac:dyDescent="0.15">
      <c r="B22" s="74" t="s">
        <v>122</v>
      </c>
      <c r="C22" s="144" t="s">
        <v>167</v>
      </c>
      <c r="D22" s="144" t="s">
        <v>125</v>
      </c>
      <c r="E22" s="307" t="s">
        <v>115</v>
      </c>
      <c r="F22" s="307"/>
      <c r="G22" s="307"/>
      <c r="H22" s="75">
        <v>2</v>
      </c>
      <c r="I22" s="141">
        <v>200000</v>
      </c>
      <c r="J22" s="134">
        <f t="shared" si="1"/>
        <v>150000</v>
      </c>
      <c r="K22" s="127"/>
      <c r="L22" s="127"/>
      <c r="M22" s="127"/>
      <c r="N22" s="127"/>
      <c r="O22" s="127"/>
      <c r="P22" s="127"/>
      <c r="Q22" s="127"/>
      <c r="R22" s="127"/>
      <c r="S22" s="127"/>
      <c r="T22" s="127"/>
      <c r="U22" s="127"/>
      <c r="V22" s="127"/>
      <c r="W22" s="127"/>
      <c r="X22" s="127"/>
      <c r="Y22" s="127"/>
      <c r="Z22" s="127"/>
      <c r="AA22" s="127"/>
      <c r="AB22" s="74" t="s">
        <v>122</v>
      </c>
      <c r="AC22" s="144" t="s">
        <v>167</v>
      </c>
      <c r="AD22" s="284" t="s">
        <v>125</v>
      </c>
      <c r="AE22" s="285"/>
      <c r="AF22" s="94"/>
      <c r="AG22" s="94"/>
      <c r="AH22" s="308" t="s">
        <v>115</v>
      </c>
      <c r="AI22" s="309"/>
      <c r="AJ22" s="310"/>
      <c r="AK22" s="75">
        <v>1</v>
      </c>
      <c r="AL22" s="141">
        <v>100000</v>
      </c>
      <c r="AM22" s="134">
        <f t="shared" si="2"/>
        <v>75000</v>
      </c>
      <c r="AN22" s="201"/>
      <c r="AO22" s="101" t="s">
        <v>122</v>
      </c>
      <c r="AP22" s="286" t="s">
        <v>167</v>
      </c>
      <c r="AQ22" s="287"/>
      <c r="AR22" s="284" t="s">
        <v>125</v>
      </c>
      <c r="AS22" s="285"/>
      <c r="AT22" s="283" t="s">
        <v>115</v>
      </c>
      <c r="AU22" s="283"/>
      <c r="AV22" s="283"/>
      <c r="AW22" s="283"/>
      <c r="AX22" s="102">
        <v>2</v>
      </c>
      <c r="AY22" s="278">
        <v>180000</v>
      </c>
      <c r="AZ22" s="279"/>
      <c r="BA22" s="134">
        <f t="shared" si="3"/>
        <v>135000</v>
      </c>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row>
    <row r="23" spans="1:86" ht="33.6" customHeight="1" x14ac:dyDescent="0.15">
      <c r="A23" s="115"/>
      <c r="B23" s="72">
        <v>1</v>
      </c>
      <c r="C23" s="143"/>
      <c r="D23" s="145"/>
      <c r="E23" s="262"/>
      <c r="F23" s="263"/>
      <c r="G23" s="263"/>
      <c r="H23" s="97"/>
      <c r="I23" s="142"/>
      <c r="J23" s="148" t="str">
        <f>IF(I23="","",I23*3/4)</f>
        <v/>
      </c>
      <c r="K23" s="127"/>
      <c r="L23" s="127"/>
      <c r="M23" s="127"/>
      <c r="N23" s="127"/>
      <c r="O23" s="127"/>
      <c r="P23" s="127"/>
      <c r="Q23" s="127"/>
      <c r="R23" s="127"/>
      <c r="S23" s="127"/>
      <c r="T23" s="127"/>
      <c r="U23" s="127"/>
      <c r="V23" s="127"/>
      <c r="W23" s="127"/>
      <c r="X23" s="127"/>
      <c r="Y23" s="127"/>
      <c r="Z23" s="127"/>
      <c r="AA23" s="115"/>
      <c r="AB23" s="72">
        <v>1</v>
      </c>
      <c r="AC23" s="143"/>
      <c r="AD23" s="276"/>
      <c r="AE23" s="276"/>
      <c r="AF23" s="98"/>
      <c r="AG23" s="98"/>
      <c r="AH23" s="262"/>
      <c r="AI23" s="263"/>
      <c r="AJ23" s="266"/>
      <c r="AK23" s="97"/>
      <c r="AL23" s="142"/>
      <c r="AM23" s="183" t="str">
        <f>IF(AL23="","",AL23*3/4)</f>
        <v/>
      </c>
      <c r="AN23" s="201"/>
      <c r="AO23" s="100">
        <v>1</v>
      </c>
      <c r="AP23" s="267"/>
      <c r="AQ23" s="268"/>
      <c r="AR23" s="276"/>
      <c r="AS23" s="276"/>
      <c r="AT23" s="276"/>
      <c r="AU23" s="276"/>
      <c r="AV23" s="276"/>
      <c r="AW23" s="276"/>
      <c r="AX23" s="103"/>
      <c r="AY23" s="274"/>
      <c r="AZ23" s="275"/>
      <c r="BA23" s="183" t="str">
        <f>IF(AY23="","",AY23*3/4)</f>
        <v/>
      </c>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row>
    <row r="24" spans="1:86" ht="33.6" customHeight="1" x14ac:dyDescent="0.15">
      <c r="A24" s="115"/>
      <c r="B24" s="72">
        <v>2</v>
      </c>
      <c r="C24" s="143"/>
      <c r="D24" s="145"/>
      <c r="E24" s="262"/>
      <c r="F24" s="263"/>
      <c r="G24" s="263"/>
      <c r="H24" s="225"/>
      <c r="I24" s="142"/>
      <c r="J24" s="190" t="str">
        <f t="shared" ref="J24:J32" si="4">IF(I24="","",I24*3/4)</f>
        <v/>
      </c>
      <c r="K24" s="127"/>
      <c r="L24" s="127"/>
      <c r="M24" s="127"/>
      <c r="N24" s="127"/>
      <c r="O24" s="127"/>
      <c r="P24" s="127"/>
      <c r="Q24" s="127"/>
      <c r="R24" s="127"/>
      <c r="S24" s="127"/>
      <c r="T24" s="127"/>
      <c r="U24" s="127"/>
      <c r="V24" s="127"/>
      <c r="W24" s="127"/>
      <c r="X24" s="127"/>
      <c r="Y24" s="127"/>
      <c r="Z24" s="127"/>
      <c r="AA24" s="115"/>
      <c r="AB24" s="72">
        <v>2</v>
      </c>
      <c r="AC24" s="143"/>
      <c r="AD24" s="276"/>
      <c r="AE24" s="276"/>
      <c r="AF24" s="98"/>
      <c r="AG24" s="98"/>
      <c r="AH24" s="262"/>
      <c r="AI24" s="263"/>
      <c r="AJ24" s="266"/>
      <c r="AK24" s="97"/>
      <c r="AL24" s="142"/>
      <c r="AM24" s="183" t="str">
        <f t="shared" ref="AM24:AM32" si="5">IF(AL24="","",AL24*3/4)</f>
        <v/>
      </c>
      <c r="AN24" s="201"/>
      <c r="AO24" s="100">
        <v>2</v>
      </c>
      <c r="AP24" s="267"/>
      <c r="AQ24" s="268"/>
      <c r="AR24" s="276"/>
      <c r="AS24" s="276"/>
      <c r="AT24" s="276"/>
      <c r="AU24" s="276"/>
      <c r="AV24" s="276"/>
      <c r="AW24" s="276"/>
      <c r="AX24" s="103"/>
      <c r="AY24" s="274"/>
      <c r="AZ24" s="275"/>
      <c r="BA24" s="190" t="str">
        <f t="shared" ref="BA24:BA32" si="6">IF(AY24="","",AY24*3/4)</f>
        <v/>
      </c>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row>
    <row r="25" spans="1:86" ht="33.6" customHeight="1" x14ac:dyDescent="0.15">
      <c r="B25" s="188">
        <v>3</v>
      </c>
      <c r="C25" s="143"/>
      <c r="D25" s="145"/>
      <c r="E25" s="262"/>
      <c r="F25" s="263"/>
      <c r="G25" s="263"/>
      <c r="H25" s="225"/>
      <c r="I25" s="142"/>
      <c r="J25" s="190" t="str">
        <f t="shared" si="4"/>
        <v/>
      </c>
      <c r="K25" s="127"/>
      <c r="L25" s="127"/>
      <c r="M25" s="127"/>
      <c r="N25" s="127"/>
      <c r="O25" s="127"/>
      <c r="P25" s="127"/>
      <c r="Q25" s="127"/>
      <c r="R25" s="127"/>
      <c r="S25" s="127"/>
      <c r="T25" s="127"/>
      <c r="U25" s="127"/>
      <c r="V25" s="127"/>
      <c r="W25" s="127"/>
      <c r="X25" s="127"/>
      <c r="Y25" s="127"/>
      <c r="Z25" s="146"/>
      <c r="AA25" s="147"/>
      <c r="AB25" s="72">
        <v>3</v>
      </c>
      <c r="AC25" s="143"/>
      <c r="AD25" s="276"/>
      <c r="AE25" s="276"/>
      <c r="AF25" s="98"/>
      <c r="AG25" s="98"/>
      <c r="AH25" s="262"/>
      <c r="AI25" s="263"/>
      <c r="AJ25" s="266"/>
      <c r="AK25" s="97"/>
      <c r="AL25" s="142"/>
      <c r="AM25" s="183" t="str">
        <f t="shared" si="5"/>
        <v/>
      </c>
      <c r="AN25" s="201"/>
      <c r="AO25" s="100">
        <v>3</v>
      </c>
      <c r="AP25" s="267"/>
      <c r="AQ25" s="268"/>
      <c r="AR25" s="276"/>
      <c r="AS25" s="276"/>
      <c r="AT25" s="276"/>
      <c r="AU25" s="276"/>
      <c r="AV25" s="276"/>
      <c r="AW25" s="276"/>
      <c r="AX25" s="103"/>
      <c r="AY25" s="274"/>
      <c r="AZ25" s="275"/>
      <c r="BA25" s="190" t="str">
        <f t="shared" si="6"/>
        <v/>
      </c>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row>
    <row r="26" spans="1:86" ht="33.6" customHeight="1" x14ac:dyDescent="0.15">
      <c r="A26" s="116"/>
      <c r="B26" s="188">
        <v>4</v>
      </c>
      <c r="C26" s="143"/>
      <c r="D26" s="145"/>
      <c r="E26" s="262"/>
      <c r="F26" s="263"/>
      <c r="G26" s="263"/>
      <c r="H26" s="225"/>
      <c r="I26" s="142"/>
      <c r="J26" s="190" t="str">
        <f t="shared" si="4"/>
        <v/>
      </c>
      <c r="K26" s="127"/>
      <c r="L26" s="127"/>
      <c r="M26" s="127"/>
      <c r="N26" s="127"/>
      <c r="O26" s="127"/>
      <c r="P26" s="127"/>
      <c r="Q26" s="127"/>
      <c r="R26" s="127"/>
      <c r="S26" s="127"/>
      <c r="T26" s="127"/>
      <c r="U26" s="127"/>
      <c r="V26" s="127"/>
      <c r="W26" s="127"/>
      <c r="X26" s="127"/>
      <c r="Y26" s="127"/>
      <c r="Z26" s="146"/>
      <c r="AA26" s="147"/>
      <c r="AB26" s="72">
        <v>4</v>
      </c>
      <c r="AC26" s="143"/>
      <c r="AD26" s="276"/>
      <c r="AE26" s="276"/>
      <c r="AF26" s="98"/>
      <c r="AG26" s="98"/>
      <c r="AH26" s="262"/>
      <c r="AI26" s="263"/>
      <c r="AJ26" s="266"/>
      <c r="AK26" s="97"/>
      <c r="AL26" s="142"/>
      <c r="AM26" s="183" t="str">
        <f t="shared" si="5"/>
        <v/>
      </c>
      <c r="AN26" s="201"/>
      <c r="AO26" s="100">
        <v>4</v>
      </c>
      <c r="AP26" s="267"/>
      <c r="AQ26" s="268"/>
      <c r="AR26" s="276"/>
      <c r="AS26" s="276"/>
      <c r="AT26" s="276"/>
      <c r="AU26" s="276"/>
      <c r="AV26" s="276"/>
      <c r="AW26" s="276"/>
      <c r="AX26" s="103"/>
      <c r="AY26" s="274"/>
      <c r="AZ26" s="275"/>
      <c r="BA26" s="190" t="str">
        <f t="shared" si="6"/>
        <v/>
      </c>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row>
    <row r="27" spans="1:86" ht="33.6" customHeight="1" x14ac:dyDescent="0.15">
      <c r="A27" s="115"/>
      <c r="B27" s="188">
        <v>5</v>
      </c>
      <c r="C27" s="143"/>
      <c r="D27" s="145"/>
      <c r="E27" s="262"/>
      <c r="F27" s="263"/>
      <c r="G27" s="263"/>
      <c r="H27" s="225"/>
      <c r="I27" s="142"/>
      <c r="J27" s="190" t="str">
        <f t="shared" si="4"/>
        <v/>
      </c>
      <c r="K27" s="127"/>
      <c r="L27" s="127"/>
      <c r="M27" s="127"/>
      <c r="N27" s="127"/>
      <c r="O27" s="127"/>
      <c r="P27" s="127"/>
      <c r="Q27" s="127"/>
      <c r="R27" s="127"/>
      <c r="S27" s="127"/>
      <c r="T27" s="127"/>
      <c r="U27" s="127"/>
      <c r="V27" s="127"/>
      <c r="W27" s="127"/>
      <c r="X27" s="127"/>
      <c r="Y27" s="127"/>
      <c r="Z27" s="127"/>
      <c r="AA27" s="127"/>
      <c r="AB27" s="72">
        <v>5</v>
      </c>
      <c r="AC27" s="143"/>
      <c r="AD27" s="276"/>
      <c r="AE27" s="276"/>
      <c r="AF27" s="98"/>
      <c r="AG27" s="98"/>
      <c r="AH27" s="262"/>
      <c r="AI27" s="263"/>
      <c r="AJ27" s="266"/>
      <c r="AK27" s="97"/>
      <c r="AL27" s="142"/>
      <c r="AM27" s="183" t="str">
        <f t="shared" si="5"/>
        <v/>
      </c>
      <c r="AN27" s="201"/>
      <c r="AO27" s="100">
        <v>5</v>
      </c>
      <c r="AP27" s="267"/>
      <c r="AQ27" s="268"/>
      <c r="AR27" s="276"/>
      <c r="AS27" s="276"/>
      <c r="AT27" s="276"/>
      <c r="AU27" s="276"/>
      <c r="AV27" s="276"/>
      <c r="AW27" s="276"/>
      <c r="AX27" s="103"/>
      <c r="AY27" s="274"/>
      <c r="AZ27" s="275"/>
      <c r="BA27" s="190" t="str">
        <f t="shared" si="6"/>
        <v/>
      </c>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row>
    <row r="28" spans="1:86" ht="33.6" customHeight="1" x14ac:dyDescent="0.15">
      <c r="A28" s="115"/>
      <c r="B28" s="188">
        <v>6</v>
      </c>
      <c r="C28" s="143"/>
      <c r="D28" s="145"/>
      <c r="E28" s="262"/>
      <c r="F28" s="263"/>
      <c r="G28" s="263"/>
      <c r="H28" s="225"/>
      <c r="I28" s="142"/>
      <c r="J28" s="190" t="str">
        <f t="shared" si="4"/>
        <v/>
      </c>
      <c r="K28" s="127"/>
      <c r="L28" s="127"/>
      <c r="M28" s="127"/>
      <c r="N28" s="127"/>
      <c r="O28" s="127"/>
      <c r="P28" s="127"/>
      <c r="Q28" s="127"/>
      <c r="R28" s="127"/>
      <c r="S28" s="127"/>
      <c r="T28" s="127"/>
      <c r="U28" s="127"/>
      <c r="V28" s="127"/>
      <c r="W28" s="127"/>
      <c r="X28" s="127"/>
      <c r="Y28" s="127"/>
      <c r="Z28" s="127"/>
      <c r="AA28" s="127"/>
      <c r="AB28" s="72">
        <v>6</v>
      </c>
      <c r="AC28" s="143"/>
      <c r="AD28" s="276"/>
      <c r="AE28" s="276"/>
      <c r="AF28" s="98"/>
      <c r="AG28" s="98"/>
      <c r="AH28" s="262"/>
      <c r="AI28" s="263"/>
      <c r="AJ28" s="266"/>
      <c r="AK28" s="97"/>
      <c r="AL28" s="142"/>
      <c r="AM28" s="183" t="str">
        <f t="shared" si="5"/>
        <v/>
      </c>
      <c r="AN28" s="201"/>
      <c r="AO28" s="100">
        <v>6</v>
      </c>
      <c r="AP28" s="267"/>
      <c r="AQ28" s="268"/>
      <c r="AR28" s="276"/>
      <c r="AS28" s="276"/>
      <c r="AT28" s="276"/>
      <c r="AU28" s="276"/>
      <c r="AV28" s="276"/>
      <c r="AW28" s="276"/>
      <c r="AX28" s="103"/>
      <c r="AY28" s="274"/>
      <c r="AZ28" s="275"/>
      <c r="BA28" s="190" t="str">
        <f t="shared" si="6"/>
        <v/>
      </c>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row>
    <row r="29" spans="1:86" ht="33.6" customHeight="1" x14ac:dyDescent="0.15">
      <c r="B29" s="188">
        <v>7</v>
      </c>
      <c r="C29" s="143"/>
      <c r="D29" s="145"/>
      <c r="E29" s="262"/>
      <c r="F29" s="263"/>
      <c r="G29" s="263"/>
      <c r="H29" s="225"/>
      <c r="I29" s="142"/>
      <c r="J29" s="190" t="str">
        <f t="shared" si="4"/>
        <v/>
      </c>
      <c r="K29" s="127"/>
      <c r="L29" s="127"/>
      <c r="M29" s="127"/>
      <c r="N29" s="127"/>
      <c r="O29" s="127"/>
      <c r="P29" s="127"/>
      <c r="Q29" s="127"/>
      <c r="R29" s="127"/>
      <c r="S29" s="127"/>
      <c r="T29" s="127"/>
      <c r="U29" s="127"/>
      <c r="V29" s="127"/>
      <c r="W29" s="127"/>
      <c r="X29" s="127"/>
      <c r="Y29" s="127"/>
      <c r="Z29" s="127"/>
      <c r="AA29" s="127"/>
      <c r="AB29" s="72">
        <v>7</v>
      </c>
      <c r="AC29" s="143"/>
      <c r="AD29" s="276"/>
      <c r="AE29" s="276"/>
      <c r="AF29" s="98"/>
      <c r="AG29" s="98"/>
      <c r="AH29" s="262"/>
      <c r="AI29" s="263"/>
      <c r="AJ29" s="266"/>
      <c r="AK29" s="97"/>
      <c r="AL29" s="142"/>
      <c r="AM29" s="183" t="str">
        <f t="shared" si="5"/>
        <v/>
      </c>
      <c r="AN29" s="201"/>
      <c r="AO29" s="100">
        <v>7</v>
      </c>
      <c r="AP29" s="267"/>
      <c r="AQ29" s="268"/>
      <c r="AR29" s="276"/>
      <c r="AS29" s="276"/>
      <c r="AT29" s="276"/>
      <c r="AU29" s="276"/>
      <c r="AV29" s="276"/>
      <c r="AW29" s="276"/>
      <c r="AX29" s="103"/>
      <c r="AY29" s="274"/>
      <c r="AZ29" s="275"/>
      <c r="BA29" s="190" t="str">
        <f t="shared" si="6"/>
        <v/>
      </c>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row>
    <row r="30" spans="1:86" ht="33.6" customHeight="1" x14ac:dyDescent="0.15">
      <c r="A30" s="115"/>
      <c r="B30" s="188">
        <v>8</v>
      </c>
      <c r="C30" s="143"/>
      <c r="D30" s="145"/>
      <c r="E30" s="262"/>
      <c r="F30" s="263"/>
      <c r="G30" s="263"/>
      <c r="H30" s="225"/>
      <c r="I30" s="142"/>
      <c r="J30" s="190" t="str">
        <f t="shared" si="4"/>
        <v/>
      </c>
      <c r="K30" s="127"/>
      <c r="L30" s="127"/>
      <c r="M30" s="181"/>
      <c r="N30" s="182"/>
      <c r="O30" s="127"/>
      <c r="P30" s="127"/>
      <c r="Q30" s="127"/>
      <c r="R30" s="127"/>
      <c r="S30" s="127"/>
      <c r="T30" s="127"/>
      <c r="U30" s="127"/>
      <c r="V30" s="127"/>
      <c r="W30" s="127"/>
      <c r="X30" s="127"/>
      <c r="Y30" s="127"/>
      <c r="Z30" s="127"/>
      <c r="AA30" s="127"/>
      <c r="AB30" s="72">
        <v>8</v>
      </c>
      <c r="AC30" s="143"/>
      <c r="AD30" s="276"/>
      <c r="AE30" s="276"/>
      <c r="AF30" s="98"/>
      <c r="AG30" s="98"/>
      <c r="AH30" s="262"/>
      <c r="AI30" s="263"/>
      <c r="AJ30" s="266"/>
      <c r="AK30" s="97"/>
      <c r="AL30" s="142"/>
      <c r="AM30" s="183" t="str">
        <f t="shared" si="5"/>
        <v/>
      </c>
      <c r="AN30" s="201"/>
      <c r="AO30" s="226">
        <v>8</v>
      </c>
      <c r="AP30" s="267"/>
      <c r="AQ30" s="268"/>
      <c r="AR30" s="276"/>
      <c r="AS30" s="276"/>
      <c r="AT30" s="276"/>
      <c r="AU30" s="276"/>
      <c r="AV30" s="276"/>
      <c r="AW30" s="276"/>
      <c r="AX30" s="103"/>
      <c r="AY30" s="274"/>
      <c r="AZ30" s="275"/>
      <c r="BA30" s="190" t="str">
        <f t="shared" si="6"/>
        <v/>
      </c>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row>
    <row r="31" spans="1:86" ht="33.6" customHeight="1" x14ac:dyDescent="0.15">
      <c r="A31" s="115"/>
      <c r="B31" s="188">
        <v>9</v>
      </c>
      <c r="C31" s="143"/>
      <c r="D31" s="145"/>
      <c r="E31" s="262"/>
      <c r="F31" s="263"/>
      <c r="G31" s="263"/>
      <c r="H31" s="225"/>
      <c r="I31" s="142"/>
      <c r="J31" s="190" t="str">
        <f t="shared" si="4"/>
        <v/>
      </c>
      <c r="K31" s="127"/>
      <c r="L31" s="127"/>
      <c r="M31" s="181"/>
      <c r="N31" s="182"/>
      <c r="O31" s="127"/>
      <c r="P31" s="127"/>
      <c r="Q31" s="127"/>
      <c r="R31" s="127"/>
      <c r="S31" s="127"/>
      <c r="T31" s="127"/>
      <c r="U31" s="127"/>
      <c r="V31" s="127"/>
      <c r="W31" s="127"/>
      <c r="X31" s="127"/>
      <c r="Y31" s="127"/>
      <c r="Z31" s="127"/>
      <c r="AA31" s="127"/>
      <c r="AB31" s="188">
        <v>9</v>
      </c>
      <c r="AC31" s="143"/>
      <c r="AD31" s="264"/>
      <c r="AE31" s="265"/>
      <c r="AF31" s="98"/>
      <c r="AG31" s="98"/>
      <c r="AH31" s="262"/>
      <c r="AI31" s="263"/>
      <c r="AJ31" s="266"/>
      <c r="AK31" s="186"/>
      <c r="AL31" s="142"/>
      <c r="AM31" s="190" t="str">
        <f t="shared" si="5"/>
        <v/>
      </c>
      <c r="AN31" s="201"/>
      <c r="AO31" s="226">
        <v>9</v>
      </c>
      <c r="AP31" s="267"/>
      <c r="AQ31" s="268"/>
      <c r="AR31" s="264"/>
      <c r="AS31" s="265"/>
      <c r="AT31" s="264"/>
      <c r="AU31" s="277"/>
      <c r="AV31" s="277"/>
      <c r="AW31" s="265"/>
      <c r="AX31" s="186"/>
      <c r="AY31" s="184"/>
      <c r="AZ31" s="185"/>
      <c r="BA31" s="190" t="str">
        <f t="shared" si="6"/>
        <v/>
      </c>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row>
    <row r="32" spans="1:86" ht="33.6" customHeight="1" thickBot="1" x14ac:dyDescent="0.2">
      <c r="A32" s="115"/>
      <c r="B32" s="205">
        <v>10</v>
      </c>
      <c r="C32" s="206"/>
      <c r="D32" s="145"/>
      <c r="E32" s="262"/>
      <c r="F32" s="263"/>
      <c r="G32" s="263"/>
      <c r="H32" s="225"/>
      <c r="I32" s="211"/>
      <c r="J32" s="212" t="str">
        <f t="shared" si="4"/>
        <v/>
      </c>
      <c r="K32" s="127"/>
      <c r="L32" s="127"/>
      <c r="M32" s="127"/>
      <c r="N32" s="127"/>
      <c r="O32" s="127"/>
      <c r="P32" s="127"/>
      <c r="Q32" s="127"/>
      <c r="R32" s="127"/>
      <c r="S32" s="127"/>
      <c r="T32" s="127"/>
      <c r="U32" s="127"/>
      <c r="V32" s="127"/>
      <c r="W32" s="127"/>
      <c r="X32" s="127"/>
      <c r="Y32" s="127"/>
      <c r="Z32" s="127"/>
      <c r="AA32" s="127"/>
      <c r="AB32" s="205">
        <v>10</v>
      </c>
      <c r="AC32" s="206"/>
      <c r="AD32" s="291"/>
      <c r="AE32" s="291"/>
      <c r="AF32" s="207"/>
      <c r="AG32" s="207"/>
      <c r="AH32" s="295"/>
      <c r="AI32" s="296"/>
      <c r="AJ32" s="297"/>
      <c r="AK32" s="208"/>
      <c r="AL32" s="209"/>
      <c r="AM32" s="183" t="str">
        <f t="shared" si="5"/>
        <v/>
      </c>
      <c r="AN32" s="201"/>
      <c r="AO32" s="210">
        <v>10</v>
      </c>
      <c r="AP32" s="317"/>
      <c r="AQ32" s="318"/>
      <c r="AR32" s="291"/>
      <c r="AS32" s="291"/>
      <c r="AT32" s="291"/>
      <c r="AU32" s="291"/>
      <c r="AV32" s="291"/>
      <c r="AW32" s="291"/>
      <c r="AX32" s="208"/>
      <c r="AY32" s="292"/>
      <c r="AZ32" s="293"/>
      <c r="BA32" s="190" t="str">
        <f t="shared" si="6"/>
        <v/>
      </c>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row>
    <row r="33" spans="1:86" ht="22.15" customHeight="1" thickTop="1" x14ac:dyDescent="0.15">
      <c r="B33" s="294" t="s">
        <v>108</v>
      </c>
      <c r="C33" s="294"/>
      <c r="D33" s="294"/>
      <c r="E33" s="294"/>
      <c r="F33" s="294"/>
      <c r="G33" s="294"/>
      <c r="H33" s="294"/>
      <c r="I33" s="139" t="str">
        <f>IF(I23="","",SUM(I23:I32))</f>
        <v/>
      </c>
      <c r="J33" s="139" t="str">
        <f>IF(J23="","",SUM(J23:J32))</f>
        <v/>
      </c>
      <c r="K33" s="127"/>
      <c r="L33" s="127"/>
      <c r="M33" s="127"/>
      <c r="N33" s="127"/>
      <c r="O33" s="127"/>
      <c r="P33" s="127"/>
      <c r="Q33" s="127"/>
      <c r="R33" s="127"/>
      <c r="S33" s="127"/>
      <c r="T33" s="127"/>
      <c r="U33" s="127"/>
      <c r="V33" s="127"/>
      <c r="W33" s="127"/>
      <c r="X33" s="127"/>
      <c r="Y33" s="127"/>
      <c r="Z33" s="127"/>
      <c r="AA33" s="127"/>
      <c r="AB33" s="294" t="s">
        <v>108</v>
      </c>
      <c r="AC33" s="294"/>
      <c r="AD33" s="294"/>
      <c r="AE33" s="294"/>
      <c r="AF33" s="294"/>
      <c r="AG33" s="294"/>
      <c r="AH33" s="294"/>
      <c r="AI33" s="294"/>
      <c r="AJ33" s="294"/>
      <c r="AK33" s="294"/>
      <c r="AL33" s="140" t="str">
        <f>IF(AL23="","",SUM(AL23:AL32))</f>
        <v/>
      </c>
      <c r="AM33" s="139" t="str">
        <f>IF(AL23="","",SUM(AM23:AM32))</f>
        <v/>
      </c>
      <c r="AN33" s="202"/>
      <c r="AO33" s="298" t="s">
        <v>108</v>
      </c>
      <c r="AP33" s="298"/>
      <c r="AQ33" s="298"/>
      <c r="AR33" s="298"/>
      <c r="AS33" s="298"/>
      <c r="AT33" s="298"/>
      <c r="AU33" s="298"/>
      <c r="AV33" s="298"/>
      <c r="AW33" s="298"/>
      <c r="AX33" s="298"/>
      <c r="AY33" s="299" t="str">
        <f>IF(AY23="","",SUM(AY23:AY32))</f>
        <v/>
      </c>
      <c r="AZ33" s="299"/>
      <c r="BA33" s="139" t="str">
        <f>IF(AY23="","",SUM(BA23:BA32))</f>
        <v/>
      </c>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row>
    <row r="34" spans="1:86" ht="14.25" x14ac:dyDescent="0.15">
      <c r="A34" s="127"/>
      <c r="B34" s="127"/>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row>
    <row r="35" spans="1:86" ht="14.25" x14ac:dyDescent="0.15">
      <c r="A35" s="127"/>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row>
    <row r="36" spans="1:86" ht="14.25" x14ac:dyDescent="0.15">
      <c r="A36" s="127"/>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98"/>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row>
    <row r="37" spans="1:86" ht="14.25" x14ac:dyDescent="0.15">
      <c r="A37" s="127"/>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8"/>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row>
    <row r="38" spans="1:86" ht="14.25" x14ac:dyDescent="0.15">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row>
    <row r="39" spans="1:86" ht="14.25" x14ac:dyDescent="0.15">
      <c r="A39" s="127"/>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row>
    <row r="40" spans="1:86" ht="14.25" x14ac:dyDescent="0.15">
      <c r="A40" s="127"/>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row>
    <row r="41" spans="1:86" ht="14.25" x14ac:dyDescent="0.15">
      <c r="A41" s="127"/>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row>
    <row r="42" spans="1:86" ht="14.25" x14ac:dyDescent="0.15">
      <c r="A42" s="127"/>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row>
    <row r="43" spans="1:86" ht="14.25" x14ac:dyDescent="0.15">
      <c r="A43" s="127"/>
      <c r="B43" s="127"/>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row>
    <row r="44" spans="1:86" ht="14.25" x14ac:dyDescent="0.15">
      <c r="A44" s="127"/>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row>
    <row r="45" spans="1:86" ht="14.25" x14ac:dyDescent="0.15">
      <c r="A45" s="127"/>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row>
    <row r="46" spans="1:86" ht="14.25" x14ac:dyDescent="0.15">
      <c r="A46" s="127"/>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row>
    <row r="47" spans="1:86" ht="14.25" x14ac:dyDescent="0.15">
      <c r="A47" s="127"/>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c r="CE47" s="127"/>
      <c r="CF47" s="127"/>
      <c r="CG47" s="127"/>
      <c r="CH47" s="127"/>
    </row>
    <row r="48" spans="1:86" ht="14.25" x14ac:dyDescent="0.15">
      <c r="A48" s="127"/>
      <c r="B48" s="127"/>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c r="CE48" s="127"/>
      <c r="CF48" s="127"/>
      <c r="CG48" s="127"/>
      <c r="CH48" s="127"/>
    </row>
    <row r="49" spans="1:86" ht="14.25" x14ac:dyDescent="0.15">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c r="CE49" s="127"/>
      <c r="CF49" s="127"/>
      <c r="CG49" s="127"/>
      <c r="CH49" s="127"/>
    </row>
    <row r="50" spans="1:86" ht="14.25" x14ac:dyDescent="0.15">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c r="CE50" s="127"/>
      <c r="CF50" s="127"/>
      <c r="CG50" s="127"/>
      <c r="CH50" s="127"/>
    </row>
    <row r="51" spans="1:86" ht="14.25" x14ac:dyDescent="0.15">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c r="CE51" s="127"/>
      <c r="CF51" s="127"/>
      <c r="CG51" s="127"/>
      <c r="CH51" s="127"/>
    </row>
    <row r="52" spans="1:86" ht="14.25" x14ac:dyDescent="0.15">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c r="CE52" s="127"/>
      <c r="CF52" s="127"/>
      <c r="CG52" s="127"/>
      <c r="CH52" s="127"/>
    </row>
    <row r="53" spans="1:86" ht="14.25" x14ac:dyDescent="0.15">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c r="CE53" s="127"/>
      <c r="CF53" s="127"/>
      <c r="CG53" s="127"/>
      <c r="CH53" s="127"/>
    </row>
    <row r="54" spans="1:86" ht="14.25" x14ac:dyDescent="0.15">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c r="CE54" s="127"/>
      <c r="CF54" s="127"/>
      <c r="CG54" s="127"/>
      <c r="CH54" s="127"/>
    </row>
    <row r="55" spans="1:86" ht="14.25" x14ac:dyDescent="0.15">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c r="CE55" s="127"/>
      <c r="CF55" s="127"/>
      <c r="CG55" s="127"/>
      <c r="CH55" s="127"/>
    </row>
    <row r="56" spans="1:86" ht="14.25" x14ac:dyDescent="0.15">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row>
    <row r="57" spans="1:86" ht="14.25"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row>
    <row r="58" spans="1:86" ht="14.25" x14ac:dyDescent="0.15">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c r="CE58" s="127"/>
      <c r="CF58" s="127"/>
      <c r="CG58" s="127"/>
      <c r="CH58" s="127"/>
    </row>
    <row r="59" spans="1:86" ht="14.25" x14ac:dyDescent="0.15">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row>
    <row r="60" spans="1:86" ht="14.25" x14ac:dyDescent="0.15">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c r="CE60" s="127"/>
      <c r="CF60" s="127"/>
      <c r="CG60" s="127"/>
      <c r="CH60" s="127"/>
    </row>
    <row r="61" spans="1:86" ht="14.25" x14ac:dyDescent="0.15">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c r="CE61" s="127"/>
      <c r="CF61" s="127"/>
      <c r="CG61" s="127"/>
      <c r="CH61" s="127"/>
    </row>
    <row r="62" spans="1:86" ht="14.25" x14ac:dyDescent="0.15">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64"/>
      <c r="BF62" s="164"/>
      <c r="BG62" s="164"/>
      <c r="BH62" s="164"/>
      <c r="BI62" s="164"/>
      <c r="BJ62" s="164"/>
      <c r="BK62" s="164"/>
      <c r="BL62" s="164"/>
      <c r="BM62" s="164"/>
      <c r="BN62" s="164"/>
      <c r="BO62" s="164"/>
      <c r="BP62" s="164"/>
      <c r="BQ62" s="164"/>
      <c r="BR62" s="164"/>
      <c r="BS62" s="164"/>
      <c r="BT62" s="164"/>
      <c r="BU62" s="164"/>
      <c r="BV62" s="164"/>
      <c r="BW62" s="164"/>
      <c r="BX62" s="164"/>
      <c r="BY62" s="164"/>
      <c r="BZ62" s="164"/>
      <c r="CA62" s="164"/>
      <c r="CB62" s="164"/>
      <c r="CC62" s="164"/>
      <c r="CD62" s="164"/>
      <c r="CE62" s="164"/>
      <c r="CF62" s="164"/>
      <c r="CG62" s="164"/>
      <c r="CH62" s="164"/>
    </row>
    <row r="63" spans="1:86" ht="14.25" x14ac:dyDescent="0.15">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76"/>
      <c r="BF63" s="176"/>
      <c r="BG63" s="176"/>
      <c r="BH63" s="176"/>
      <c r="BI63" s="176"/>
      <c r="BJ63" s="176"/>
      <c r="BK63" s="176"/>
      <c r="BL63" s="176"/>
      <c r="BM63" s="176"/>
      <c r="BN63" s="176"/>
      <c r="BO63" s="176"/>
      <c r="BP63" s="176"/>
      <c r="BQ63" s="176"/>
      <c r="BR63" s="176"/>
      <c r="BS63" s="176"/>
      <c r="BT63" s="176"/>
      <c r="BU63" s="176"/>
      <c r="BV63" s="176"/>
      <c r="BW63" s="176"/>
      <c r="BX63" s="176"/>
      <c r="BY63" s="176"/>
      <c r="BZ63" s="176"/>
      <c r="CA63" s="176"/>
      <c r="CB63" s="176"/>
      <c r="CC63" s="176"/>
      <c r="CD63" s="176"/>
      <c r="CE63" s="176"/>
      <c r="CF63" s="176"/>
      <c r="CG63" s="176"/>
      <c r="CH63" s="176"/>
    </row>
    <row r="64" spans="1:86" ht="14.25" x14ac:dyDescent="0.15">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c r="CE64" s="127"/>
      <c r="CF64" s="127"/>
      <c r="CG64" s="127"/>
      <c r="CH64" s="127"/>
    </row>
    <row r="65" spans="1:86" ht="14.25" x14ac:dyDescent="0.15">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c r="CE65" s="127"/>
      <c r="CF65" s="127"/>
      <c r="CG65" s="127"/>
      <c r="CH65" s="127"/>
    </row>
    <row r="66" spans="1:86" ht="14.25" x14ac:dyDescent="0.15">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c r="CE66" s="127"/>
      <c r="CF66" s="127"/>
      <c r="CG66" s="127"/>
      <c r="CH66" s="127"/>
    </row>
    <row r="67" spans="1:86" ht="14.25" x14ac:dyDescent="0.15">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row>
    <row r="68" spans="1:86" ht="14.25" x14ac:dyDescent="0.15">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c r="CE68" s="127"/>
      <c r="CF68" s="127"/>
      <c r="CG68" s="127"/>
      <c r="CH68" s="127"/>
    </row>
    <row r="69" spans="1:86" ht="14.25" x14ac:dyDescent="0.15">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c r="CE69" s="127"/>
      <c r="CF69" s="127"/>
      <c r="CG69" s="127"/>
      <c r="CH69" s="127"/>
    </row>
    <row r="70" spans="1:86" ht="14.25" x14ac:dyDescent="0.15">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c r="CE70" s="127"/>
      <c r="CF70" s="127"/>
      <c r="CG70" s="127"/>
      <c r="CH70" s="127"/>
    </row>
    <row r="71" spans="1:86" ht="14.25" x14ac:dyDescent="0.15">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c r="CE71" s="127"/>
      <c r="CF71" s="127"/>
      <c r="CG71" s="127"/>
      <c r="CH71" s="127"/>
    </row>
    <row r="72" spans="1:86" ht="14.25" x14ac:dyDescent="0.15">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c r="CE72" s="127"/>
      <c r="CF72" s="127"/>
      <c r="CG72" s="127"/>
      <c r="CH72" s="127"/>
    </row>
    <row r="73" spans="1:86" ht="14.25" x14ac:dyDescent="0.15">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c r="CE73" s="127"/>
      <c r="CF73" s="127"/>
      <c r="CG73" s="127"/>
      <c r="CH73" s="127"/>
    </row>
    <row r="74" spans="1:86" ht="14.25" x14ac:dyDescent="0.15">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c r="CE74" s="127"/>
      <c r="CF74" s="127"/>
      <c r="CG74" s="127"/>
      <c r="CH74" s="127"/>
    </row>
    <row r="75" spans="1:86" ht="14.25" x14ac:dyDescent="0.15">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c r="CE75" s="127"/>
      <c r="CF75" s="127"/>
      <c r="CG75" s="127"/>
      <c r="CH75" s="127"/>
    </row>
    <row r="76" spans="1:86" ht="14.25" x14ac:dyDescent="0.15">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27"/>
      <c r="CG76" s="127"/>
      <c r="CH76" s="127"/>
    </row>
    <row r="77" spans="1:86" ht="14.25" x14ac:dyDescent="0.15">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c r="CE77" s="127"/>
      <c r="CF77" s="127"/>
      <c r="CG77" s="127"/>
      <c r="CH77" s="127"/>
    </row>
    <row r="78" spans="1:86" ht="14.25" x14ac:dyDescent="0.15">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c r="CE78" s="127"/>
      <c r="CF78" s="127"/>
      <c r="CG78" s="127"/>
      <c r="CH78" s="127"/>
    </row>
    <row r="79" spans="1:86" ht="14.25" x14ac:dyDescent="0.15">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c r="CE79" s="127"/>
      <c r="CF79" s="127"/>
      <c r="CG79" s="127"/>
      <c r="CH79" s="127"/>
    </row>
    <row r="80" spans="1:86" ht="14.25" x14ac:dyDescent="0.15">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row>
    <row r="81" spans="1:86" ht="14.25" x14ac:dyDescent="0.15">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row>
    <row r="82" spans="1:86" ht="14.25" x14ac:dyDescent="0.15">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c r="CE82" s="127"/>
      <c r="CF82" s="127"/>
      <c r="CG82" s="127"/>
      <c r="CH82" s="127"/>
    </row>
    <row r="83" spans="1:86" ht="14.25" x14ac:dyDescent="0.15">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c r="CE83" s="127"/>
      <c r="CF83" s="127"/>
      <c r="CG83" s="127"/>
      <c r="CH83" s="127"/>
    </row>
    <row r="84" spans="1:86" ht="14.25" x14ac:dyDescent="0.15">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c r="CE84" s="127"/>
      <c r="CF84" s="127"/>
      <c r="CG84" s="127"/>
      <c r="CH84" s="127"/>
    </row>
    <row r="85" spans="1:86" ht="14.25" x14ac:dyDescent="0.15">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c r="CE85" s="127"/>
      <c r="CF85" s="127"/>
      <c r="CG85" s="127"/>
      <c r="CH85" s="127"/>
    </row>
    <row r="86" spans="1:86" ht="14.25" x14ac:dyDescent="0.15">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127"/>
      <c r="BA86" s="127"/>
      <c r="BB86" s="127"/>
      <c r="BC86" s="127"/>
      <c r="BD86" s="127"/>
      <c r="BE86" s="127"/>
      <c r="BF86" s="127"/>
      <c r="BG86" s="127"/>
      <c r="BH86" s="127"/>
      <c r="BI86" s="127"/>
      <c r="BJ86" s="127"/>
      <c r="BK86" s="127"/>
      <c r="BL86" s="127"/>
      <c r="BM86" s="127"/>
      <c r="BN86" s="127"/>
      <c r="BO86" s="127"/>
      <c r="BP86" s="127"/>
      <c r="BQ86" s="127"/>
      <c r="BR86" s="127"/>
      <c r="BS86" s="127"/>
      <c r="BT86" s="127"/>
      <c r="BU86" s="127"/>
      <c r="BV86" s="127"/>
      <c r="BW86" s="127"/>
      <c r="BX86" s="127"/>
      <c r="BY86" s="127"/>
      <c r="BZ86" s="127"/>
      <c r="CA86" s="127"/>
      <c r="CB86" s="127"/>
      <c r="CC86" s="127"/>
      <c r="CD86" s="127"/>
      <c r="CE86" s="127"/>
      <c r="CF86" s="127"/>
      <c r="CG86" s="127"/>
      <c r="CH86" s="127"/>
    </row>
    <row r="87" spans="1:86" ht="14.25" x14ac:dyDescent="0.15">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c r="CE87" s="127"/>
      <c r="CF87" s="127"/>
      <c r="CG87" s="127"/>
      <c r="CH87" s="127"/>
    </row>
    <row r="88" spans="1:86" ht="14.25" x14ac:dyDescent="0.15">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c r="CE88" s="127"/>
      <c r="CF88" s="127"/>
      <c r="CG88" s="127"/>
      <c r="CH88" s="127"/>
    </row>
    <row r="89" spans="1:86" ht="14.25" x14ac:dyDescent="0.15">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c r="CE89" s="127"/>
      <c r="CF89" s="127"/>
      <c r="CG89" s="127"/>
      <c r="CH89" s="127"/>
    </row>
    <row r="90" spans="1:86" ht="14.25" x14ac:dyDescent="0.15">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c r="CE90" s="127"/>
      <c r="CF90" s="127"/>
      <c r="CG90" s="127"/>
      <c r="CH90" s="127"/>
    </row>
    <row r="91" spans="1:86" ht="14.25" x14ac:dyDescent="0.15">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c r="CE91" s="127"/>
      <c r="CF91" s="127"/>
      <c r="CG91" s="127"/>
      <c r="CH91" s="127"/>
    </row>
    <row r="92" spans="1:86" ht="14.25" x14ac:dyDescent="0.15">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c r="CE92" s="127"/>
      <c r="CF92" s="127"/>
      <c r="CG92" s="127"/>
      <c r="CH92" s="127"/>
    </row>
    <row r="93" spans="1:86" ht="14.25" x14ac:dyDescent="0.15">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c r="CE93" s="127"/>
      <c r="CF93" s="127"/>
      <c r="CG93" s="127"/>
      <c r="CH93" s="127"/>
    </row>
    <row r="94" spans="1:86" ht="14.25" x14ac:dyDescent="0.15">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c r="CE94" s="127"/>
      <c r="CF94" s="127"/>
      <c r="CG94" s="127"/>
      <c r="CH94" s="127"/>
    </row>
    <row r="95" spans="1:86" ht="14.25" x14ac:dyDescent="0.15">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c r="CE95" s="127"/>
      <c r="CF95" s="127"/>
      <c r="CG95" s="127"/>
      <c r="CH95" s="127"/>
    </row>
    <row r="96" spans="1:86" ht="14.25" x14ac:dyDescent="0.15">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c r="CE96" s="127"/>
      <c r="CF96" s="127"/>
      <c r="CG96" s="127"/>
      <c r="CH96" s="127"/>
    </row>
    <row r="97" spans="1:86" ht="14.25" x14ac:dyDescent="0.15">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c r="CE97" s="127"/>
      <c r="CF97" s="127"/>
      <c r="CG97" s="127"/>
      <c r="CH97" s="127"/>
    </row>
    <row r="98" spans="1:86" ht="14.25" x14ac:dyDescent="0.15">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c r="CE98" s="127"/>
      <c r="CF98" s="127"/>
      <c r="CG98" s="127"/>
      <c r="CH98" s="127"/>
    </row>
    <row r="99" spans="1:86" ht="14.25" x14ac:dyDescent="0.15">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row>
    <row r="100" spans="1:86" ht="14.25" x14ac:dyDescent="0.15">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c r="CE100" s="127"/>
      <c r="CF100" s="127"/>
      <c r="CG100" s="127"/>
      <c r="CH100" s="127"/>
    </row>
    <row r="101" spans="1:86" ht="14.25" x14ac:dyDescent="0.15">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c r="CE101" s="127"/>
      <c r="CF101" s="127"/>
      <c r="CG101" s="127"/>
      <c r="CH101" s="127"/>
    </row>
    <row r="102" spans="1:86" ht="14.25" x14ac:dyDescent="0.15">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c r="CE102" s="127"/>
      <c r="CF102" s="127"/>
      <c r="CG102" s="127"/>
      <c r="CH102" s="127"/>
    </row>
    <row r="103" spans="1:86" ht="14.25" x14ac:dyDescent="0.15">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c r="CE103" s="127"/>
      <c r="CF103" s="127"/>
      <c r="CG103" s="127"/>
      <c r="CH103" s="127"/>
    </row>
    <row r="104" spans="1:86" ht="14.25" x14ac:dyDescent="0.15">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row>
    <row r="105" spans="1:86" ht="14.25" x14ac:dyDescent="0.15">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row>
    <row r="106" spans="1:86" ht="14.25" x14ac:dyDescent="0.15">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row>
    <row r="107" spans="1:86" ht="14.25" x14ac:dyDescent="0.15">
      <c r="A107" s="127"/>
      <c r="B107" s="127"/>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row>
    <row r="108" spans="1:86" ht="14.25" x14ac:dyDescent="0.15">
      <c r="A108" s="127"/>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row>
    <row r="109" spans="1:86" ht="14.25" x14ac:dyDescent="0.15">
      <c r="A109" s="127"/>
      <c r="B109" s="127"/>
      <c r="C109" s="127"/>
      <c r="D109" s="127"/>
      <c r="E109" s="127"/>
      <c r="F109" s="127"/>
      <c r="G109" s="127"/>
      <c r="H109" s="127"/>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row>
    <row r="110" spans="1:86" ht="14.25" x14ac:dyDescent="0.15">
      <c r="A110" s="127"/>
      <c r="B110" s="127"/>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row>
    <row r="111" spans="1:86" ht="14.25" x14ac:dyDescent="0.15">
      <c r="A111" s="127"/>
      <c r="B111" s="127"/>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row>
    <row r="112" spans="1:86" ht="14.25" x14ac:dyDescent="0.15">
      <c r="A112" s="127"/>
      <c r="B112" s="127"/>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row>
    <row r="113" spans="1:57" ht="14.25" x14ac:dyDescent="0.15">
      <c r="A113" s="127"/>
      <c r="B113" s="127"/>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row>
    <row r="114" spans="1:57" ht="14.25" x14ac:dyDescent="0.15">
      <c r="A114" s="127"/>
      <c r="B114" s="127"/>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row>
    <row r="115" spans="1:57" ht="14.25" x14ac:dyDescent="0.15">
      <c r="A115" s="127"/>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row>
    <row r="116" spans="1:57" ht="14.25" x14ac:dyDescent="0.15">
      <c r="A116" s="127"/>
      <c r="B116" s="127"/>
      <c r="C116" s="127"/>
      <c r="D116" s="127"/>
      <c r="E116" s="127"/>
      <c r="F116" s="127"/>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row>
    <row r="117" spans="1:57" ht="14.25" x14ac:dyDescent="0.15">
      <c r="A117" s="127"/>
      <c r="B117" s="127"/>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row>
    <row r="118" spans="1:57" ht="14.25" x14ac:dyDescent="0.15">
      <c r="A118" s="127"/>
      <c r="B118" s="127"/>
      <c r="C118" s="127"/>
      <c r="D118" s="127"/>
      <c r="E118" s="127"/>
      <c r="F118" s="127"/>
      <c r="G118" s="127"/>
      <c r="H118" s="127"/>
      <c r="I118" s="127"/>
      <c r="J118" s="127"/>
      <c r="K118" s="127"/>
      <c r="L118" s="127"/>
      <c r="M118" s="127"/>
      <c r="N118" s="127"/>
      <c r="O118" s="127"/>
      <c r="P118" s="127"/>
      <c r="Q118" s="127"/>
      <c r="R118" s="127"/>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row>
    <row r="119" spans="1:57" ht="14.25" x14ac:dyDescent="0.15">
      <c r="A119" s="127"/>
      <c r="B119" s="127"/>
      <c r="C119" s="127"/>
      <c r="D119" s="127"/>
      <c r="E119" s="127"/>
      <c r="F119" s="127"/>
      <c r="G119" s="127"/>
      <c r="H119" s="127"/>
      <c r="I119" s="127"/>
      <c r="J119" s="127"/>
      <c r="K119" s="127"/>
      <c r="L119" s="127"/>
      <c r="M119" s="12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row>
    <row r="120" spans="1:57" ht="14.25" x14ac:dyDescent="0.15">
      <c r="A120" s="127"/>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row>
    <row r="121" spans="1:57" ht="14.25" x14ac:dyDescent="0.15">
      <c r="A121" s="127"/>
      <c r="B121" s="127"/>
      <c r="C121" s="127"/>
      <c r="D121" s="127"/>
      <c r="E121" s="127"/>
      <c r="F121" s="127"/>
      <c r="G121" s="127"/>
      <c r="H121" s="127"/>
      <c r="I121" s="127"/>
      <c r="J121" s="127"/>
      <c r="K121" s="127"/>
      <c r="L121" s="127"/>
      <c r="M121" s="127"/>
      <c r="N121" s="127"/>
      <c r="O121" s="127"/>
      <c r="P121" s="127"/>
      <c r="Q121" s="127"/>
      <c r="R121" s="127"/>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row>
    <row r="122" spans="1:57" ht="14.25" x14ac:dyDescent="0.15">
      <c r="A122" s="127"/>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row>
    <row r="123" spans="1:57" ht="14.25" x14ac:dyDescent="0.15">
      <c r="A123" s="127"/>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row>
    <row r="124" spans="1:57" ht="14.25" x14ac:dyDescent="0.15">
      <c r="A124" s="127"/>
      <c r="B124" s="127"/>
      <c r="C124" s="127"/>
      <c r="D124" s="127"/>
      <c r="E124" s="127"/>
      <c r="F124" s="127"/>
      <c r="G124" s="127"/>
      <c r="H124" s="127"/>
      <c r="I124" s="127"/>
      <c r="J124" s="127"/>
      <c r="K124" s="127"/>
      <c r="L124" s="127"/>
      <c r="M124" s="12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row>
    <row r="125" spans="1:57" ht="14.25" x14ac:dyDescent="0.15">
      <c r="A125" s="127"/>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row>
    <row r="126" spans="1:57" ht="14.25" x14ac:dyDescent="0.15">
      <c r="A126" s="127"/>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7"/>
      <c r="BC126" s="127"/>
      <c r="BD126" s="127"/>
      <c r="BE126" s="127"/>
    </row>
    <row r="127" spans="1:57" ht="14.25" x14ac:dyDescent="0.15">
      <c r="A127" s="127"/>
      <c r="B127" s="127"/>
      <c r="C127" s="127"/>
      <c r="D127" s="127"/>
      <c r="E127" s="127"/>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7"/>
      <c r="BC127" s="127"/>
      <c r="BD127" s="127"/>
      <c r="BE127" s="127"/>
    </row>
    <row r="128" spans="1:57" ht="14.25" x14ac:dyDescent="0.15">
      <c r="A128" s="127"/>
      <c r="B128" s="127"/>
      <c r="C128" s="127"/>
      <c r="D128" s="127"/>
      <c r="E128" s="127"/>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7"/>
      <c r="BC128" s="127"/>
      <c r="BD128" s="127"/>
      <c r="BE128" s="127"/>
    </row>
    <row r="129" spans="1:57" ht="14.25" x14ac:dyDescent="0.15">
      <c r="A129" s="127"/>
      <c r="B129" s="127"/>
      <c r="C129" s="127"/>
      <c r="D129" s="127"/>
      <c r="E129" s="127"/>
      <c r="F129" s="127"/>
      <c r="G129" s="127"/>
      <c r="H129" s="127"/>
      <c r="I129" s="127"/>
      <c r="J129" s="127"/>
      <c r="K129" s="127"/>
      <c r="L129" s="127"/>
      <c r="M129" s="127"/>
      <c r="N129" s="127"/>
      <c r="O129" s="127"/>
      <c r="P129" s="127"/>
      <c r="Q129" s="127"/>
      <c r="R129" s="127"/>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7"/>
      <c r="BC129" s="127"/>
      <c r="BD129" s="127"/>
      <c r="BE129" s="127"/>
    </row>
    <row r="130" spans="1:57" ht="14.25" x14ac:dyDescent="0.15">
      <c r="A130" s="127"/>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row>
    <row r="131" spans="1:57" ht="14.25" x14ac:dyDescent="0.15">
      <c r="A131" s="127"/>
      <c r="B131" s="127"/>
      <c r="C131" s="127"/>
      <c r="D131" s="127"/>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row>
    <row r="132" spans="1:57" ht="14.25" x14ac:dyDescent="0.15">
      <c r="A132" s="127"/>
      <c r="B132" s="127"/>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row>
    <row r="133" spans="1:57" ht="14.25" x14ac:dyDescent="0.15">
      <c r="A133" s="127"/>
      <c r="B133" s="127"/>
      <c r="C133" s="127"/>
      <c r="D133" s="127"/>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row>
    <row r="134" spans="1:57" ht="14.25" x14ac:dyDescent="0.15">
      <c r="A134" s="127"/>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row>
    <row r="135" spans="1:57" ht="14.25" x14ac:dyDescent="0.15">
      <c r="A135" s="127"/>
      <c r="B135" s="127"/>
      <c r="C135" s="127"/>
      <c r="D135" s="127"/>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row>
    <row r="136" spans="1:57" ht="14.25" x14ac:dyDescent="0.15">
      <c r="A136" s="127"/>
      <c r="B136" s="127"/>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row>
    <row r="137" spans="1:57" ht="14.25" x14ac:dyDescent="0.15">
      <c r="A137" s="127"/>
      <c r="B137" s="127"/>
      <c r="C137" s="127"/>
      <c r="D137" s="127"/>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row>
    <row r="138" spans="1:57" ht="14.25" x14ac:dyDescent="0.15">
      <c r="A138" s="127"/>
      <c r="B138" s="127"/>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row>
    <row r="139" spans="1:57" ht="14.25" x14ac:dyDescent="0.15">
      <c r="A139" s="127"/>
      <c r="B139" s="127"/>
      <c r="C139" s="127"/>
      <c r="D139" s="127"/>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row>
    <row r="140" spans="1:57" ht="14.25" x14ac:dyDescent="0.15">
      <c r="A140" s="127"/>
      <c r="B140" s="127"/>
      <c r="C140" s="127"/>
      <c r="D140" s="127"/>
      <c r="E140" s="127"/>
      <c r="F140" s="127"/>
      <c r="G140" s="127"/>
      <c r="H140" s="127"/>
      <c r="I140" s="127"/>
      <c r="J140" s="127"/>
      <c r="K140" s="127"/>
      <c r="L140" s="127"/>
      <c r="M140" s="127"/>
      <c r="N140" s="127"/>
      <c r="O140" s="127"/>
      <c r="P140" s="127"/>
      <c r="Q140" s="127"/>
      <c r="R140" s="127"/>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row>
    <row r="141" spans="1:57" ht="14.25" x14ac:dyDescent="0.15">
      <c r="A141" s="127"/>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c r="BB141" s="127"/>
      <c r="BC141" s="127"/>
      <c r="BD141" s="127"/>
      <c r="BE141" s="127"/>
    </row>
    <row r="142" spans="1:57" ht="14.25" x14ac:dyDescent="0.15">
      <c r="A142" s="127"/>
      <c r="B142" s="127"/>
      <c r="C142" s="127"/>
      <c r="D142" s="127"/>
      <c r="E142" s="127"/>
      <c r="F142" s="127"/>
      <c r="G142" s="127"/>
      <c r="H142" s="127"/>
      <c r="I142" s="127"/>
      <c r="J142" s="127"/>
      <c r="K142" s="127"/>
      <c r="L142" s="127"/>
      <c r="M142" s="12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c r="BB142" s="127"/>
      <c r="BC142" s="127"/>
      <c r="BD142" s="127"/>
      <c r="BE142" s="127"/>
    </row>
    <row r="143" spans="1:57" ht="14.25" x14ac:dyDescent="0.15">
      <c r="A143" s="127"/>
      <c r="B143" s="127"/>
      <c r="C143" s="127"/>
      <c r="D143" s="127"/>
      <c r="E143" s="127"/>
      <c r="F143" s="127"/>
      <c r="G143" s="127"/>
      <c r="H143" s="127"/>
      <c r="I143" s="127"/>
      <c r="J143" s="127"/>
      <c r="K143" s="127"/>
      <c r="L143" s="127"/>
      <c r="M143" s="12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row>
    <row r="144" spans="1:57" ht="14.25" x14ac:dyDescent="0.15">
      <c r="A144" s="127"/>
      <c r="B144" s="127"/>
      <c r="C144" s="127"/>
      <c r="D144" s="127"/>
      <c r="E144" s="127"/>
      <c r="F144" s="127"/>
      <c r="G144" s="127"/>
      <c r="H144" s="127"/>
      <c r="I144" s="127"/>
      <c r="J144" s="127"/>
      <c r="K144" s="127"/>
      <c r="L144" s="127"/>
      <c r="M144" s="127"/>
      <c r="N144" s="127"/>
      <c r="O144" s="127"/>
      <c r="P144" s="127"/>
      <c r="Q144" s="127"/>
      <c r="R144" s="127"/>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c r="BB144" s="127"/>
      <c r="BC144" s="127"/>
      <c r="BD144" s="127"/>
      <c r="BE144" s="127"/>
    </row>
    <row r="145" spans="1:57" ht="14.25" x14ac:dyDescent="0.15">
      <c r="A145" s="127"/>
      <c r="B145" s="127"/>
      <c r="C145" s="127"/>
      <c r="D145" s="127"/>
      <c r="E145" s="127"/>
      <c r="F145" s="127"/>
      <c r="G145" s="127"/>
      <c r="H145" s="127"/>
      <c r="I145" s="127"/>
      <c r="J145" s="127"/>
      <c r="K145" s="127"/>
      <c r="L145" s="127"/>
      <c r="M145" s="127"/>
      <c r="N145" s="127"/>
      <c r="O145" s="127"/>
      <c r="P145" s="127"/>
      <c r="Q145" s="127"/>
      <c r="R145" s="127"/>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row>
    <row r="146" spans="1:57" ht="14.25" x14ac:dyDescent="0.15">
      <c r="A146" s="127"/>
      <c r="B146" s="127"/>
      <c r="C146" s="127"/>
      <c r="D146" s="127"/>
      <c r="E146" s="127"/>
      <c r="F146" s="127"/>
      <c r="G146" s="127"/>
      <c r="H146" s="127"/>
      <c r="I146" s="127"/>
      <c r="J146" s="127"/>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row>
    <row r="147" spans="1:57" ht="14.25" x14ac:dyDescent="0.15">
      <c r="A147" s="127"/>
      <c r="B147" s="127"/>
      <c r="C147" s="127"/>
      <c r="D147" s="127"/>
      <c r="E147" s="127"/>
      <c r="F147" s="127"/>
      <c r="G147" s="127"/>
      <c r="H147" s="127"/>
      <c r="I147" s="127"/>
      <c r="J147" s="127"/>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row>
    <row r="148" spans="1:57" ht="14.25" x14ac:dyDescent="0.15">
      <c r="A148" s="127"/>
      <c r="B148" s="127"/>
      <c r="C148" s="127"/>
      <c r="D148" s="127"/>
      <c r="E148" s="127"/>
      <c r="F148" s="127"/>
      <c r="G148" s="127"/>
      <c r="H148" s="127"/>
      <c r="I148" s="127"/>
      <c r="J148" s="127"/>
      <c r="K148" s="127"/>
      <c r="L148" s="127"/>
      <c r="M148" s="127"/>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row>
    <row r="149" spans="1:57" ht="14.25" x14ac:dyDescent="0.15">
      <c r="A149" s="127"/>
      <c r="B149" s="127"/>
      <c r="C149" s="127"/>
      <c r="D149" s="127"/>
      <c r="E149" s="127"/>
      <c r="F149" s="127"/>
      <c r="G149" s="127"/>
      <c r="H149" s="127"/>
      <c r="I149" s="127"/>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row>
    <row r="150" spans="1:57" ht="14.25" x14ac:dyDescent="0.15">
      <c r="A150" s="127"/>
      <c r="B150" s="127"/>
      <c r="C150" s="127"/>
      <c r="D150" s="127"/>
      <c r="E150" s="127"/>
      <c r="F150" s="127"/>
      <c r="G150" s="127"/>
      <c r="H150" s="127"/>
      <c r="I150" s="127"/>
      <c r="J150" s="127"/>
      <c r="K150" s="127"/>
      <c r="L150" s="127"/>
      <c r="M150" s="127"/>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row>
    <row r="151" spans="1:57" ht="14.25" x14ac:dyDescent="0.15">
      <c r="A151" s="127"/>
      <c r="B151" s="127"/>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row>
    <row r="152" spans="1:57" ht="14.25" x14ac:dyDescent="0.15">
      <c r="A152" s="127"/>
      <c r="B152" s="127"/>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row>
    <row r="153" spans="1:57" ht="14.25" x14ac:dyDescent="0.15">
      <c r="A153" s="127"/>
      <c r="B153" s="127"/>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27"/>
      <c r="BD153" s="127"/>
      <c r="BE153" s="127"/>
    </row>
    <row r="154" spans="1:57" ht="14.25" x14ac:dyDescent="0.15">
      <c r="A154" s="127"/>
      <c r="B154" s="127"/>
      <c r="C154" s="127"/>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row>
    <row r="155" spans="1:57" ht="14.25" x14ac:dyDescent="0.15">
      <c r="A155" s="127"/>
      <c r="B155" s="127"/>
      <c r="C155" s="127"/>
      <c r="D155" s="127"/>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row>
    <row r="156" spans="1:57" ht="14.25" x14ac:dyDescent="0.15">
      <c r="A156" s="127"/>
      <c r="B156" s="127"/>
      <c r="C156" s="127"/>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row>
    <row r="157" spans="1:57" ht="14.25" x14ac:dyDescent="0.15">
      <c r="A157" s="127"/>
      <c r="B157" s="127"/>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row>
    <row r="158" spans="1:57" ht="14.25" x14ac:dyDescent="0.15">
      <c r="A158" s="127"/>
      <c r="B158" s="127"/>
      <c r="C158" s="127"/>
      <c r="D158" s="127"/>
      <c r="E158" s="127"/>
      <c r="F158" s="127"/>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row>
    <row r="159" spans="1:57" ht="14.25" x14ac:dyDescent="0.15">
      <c r="A159" s="127"/>
      <c r="B159" s="127"/>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row>
    <row r="160" spans="1:57" ht="14.25" x14ac:dyDescent="0.15">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row>
    <row r="161" spans="1:57" ht="14.25" x14ac:dyDescent="0.15">
      <c r="A161" s="127"/>
      <c r="B161" s="127"/>
      <c r="C161" s="127"/>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row>
    <row r="162" spans="1:57" ht="14.25" x14ac:dyDescent="0.15">
      <c r="A162" s="127"/>
      <c r="B162" s="127"/>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row>
    <row r="163" spans="1:57" ht="14.25" x14ac:dyDescent="0.15">
      <c r="A163" s="127"/>
      <c r="B163" s="127"/>
      <c r="C163" s="127"/>
      <c r="D163" s="127"/>
      <c r="E163" s="127"/>
      <c r="F163" s="127"/>
      <c r="G163" s="127"/>
      <c r="H163" s="127"/>
      <c r="I163" s="127"/>
      <c r="J163" s="127"/>
      <c r="K163" s="127"/>
      <c r="L163" s="127"/>
      <c r="M163" s="127"/>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row>
    <row r="164" spans="1:57" ht="14.25" x14ac:dyDescent="0.15">
      <c r="A164" s="127"/>
      <c r="B164" s="127"/>
      <c r="C164" s="127"/>
      <c r="D164" s="127"/>
      <c r="E164" s="127"/>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row>
    <row r="165" spans="1:57" ht="14.25" x14ac:dyDescent="0.15">
      <c r="A165" s="127"/>
      <c r="B165" s="127"/>
      <c r="C165" s="127"/>
      <c r="D165" s="127"/>
      <c r="E165" s="127"/>
      <c r="F165" s="127"/>
      <c r="G165" s="127"/>
      <c r="H165" s="127"/>
      <c r="I165" s="127"/>
      <c r="J165" s="127"/>
      <c r="K165" s="127"/>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row>
    <row r="166" spans="1:57" ht="14.25" x14ac:dyDescent="0.15">
      <c r="A166" s="127"/>
      <c r="B166" s="127"/>
      <c r="C166" s="127"/>
      <c r="D166" s="127"/>
      <c r="E166" s="127"/>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row>
    <row r="167" spans="1:57" ht="14.25" x14ac:dyDescent="0.15">
      <c r="A167" s="127"/>
      <c r="B167" s="127"/>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row>
    <row r="168" spans="1:57" ht="14.25" x14ac:dyDescent="0.15">
      <c r="A168" s="127"/>
      <c r="B168" s="127"/>
      <c r="C168" s="127"/>
      <c r="D168" s="127"/>
      <c r="E168" s="127"/>
      <c r="F168" s="127"/>
      <c r="G168" s="127"/>
      <c r="H168" s="127"/>
      <c r="I168" s="127"/>
      <c r="J168" s="127"/>
      <c r="K168" s="127"/>
      <c r="L168" s="127"/>
      <c r="M168" s="127"/>
      <c r="N168" s="127"/>
      <c r="O168" s="127"/>
      <c r="P168" s="127"/>
      <c r="Q168" s="127"/>
      <c r="R168" s="127"/>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row>
    <row r="169" spans="1:57" ht="14.25" x14ac:dyDescent="0.15">
      <c r="A169" s="127"/>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row>
    <row r="170" spans="1:57" ht="14.25" x14ac:dyDescent="0.15">
      <c r="A170" s="127"/>
      <c r="B170" s="127"/>
      <c r="C170" s="127"/>
      <c r="D170" s="127"/>
      <c r="E170" s="127"/>
      <c r="F170" s="127"/>
      <c r="G170" s="127"/>
      <c r="H170" s="127"/>
      <c r="I170" s="127"/>
      <c r="J170" s="127"/>
      <c r="K170" s="127"/>
      <c r="L170" s="127"/>
      <c r="M170" s="127"/>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row>
    <row r="171" spans="1:57" ht="14.25" x14ac:dyDescent="0.15">
      <c r="A171" s="127"/>
      <c r="B171" s="127"/>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row>
    <row r="172" spans="1:57" ht="14.25" x14ac:dyDescent="0.15">
      <c r="A172" s="127"/>
      <c r="B172" s="127"/>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row>
    <row r="173" spans="1:57" ht="14.25" x14ac:dyDescent="0.15">
      <c r="A173" s="127"/>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row>
    <row r="174" spans="1:57" ht="14.25" x14ac:dyDescent="0.15">
      <c r="A174" s="127"/>
      <c r="B174" s="127"/>
      <c r="C174" s="127"/>
      <c r="D174" s="127"/>
      <c r="E174" s="127"/>
      <c r="F174" s="127"/>
      <c r="G174" s="127"/>
      <c r="H174" s="127"/>
      <c r="I174" s="127"/>
      <c r="J174" s="127"/>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row>
    <row r="175" spans="1:57" ht="14.25" x14ac:dyDescent="0.15">
      <c r="A175" s="127"/>
      <c r="B175" s="127"/>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row>
    <row r="176" spans="1:57" ht="14.25" x14ac:dyDescent="0.15">
      <c r="A176" s="127"/>
      <c r="B176" s="127"/>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row>
    <row r="177" spans="1:57" ht="14.25" x14ac:dyDescent="0.15">
      <c r="A177" s="127"/>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row>
    <row r="178" spans="1:57" ht="14.25" x14ac:dyDescent="0.15">
      <c r="A178" s="127"/>
      <c r="B178" s="127"/>
      <c r="C178" s="127"/>
      <c r="D178" s="127"/>
      <c r="E178" s="127"/>
      <c r="F178" s="127"/>
      <c r="G178" s="127"/>
      <c r="H178" s="127"/>
      <c r="I178" s="127"/>
      <c r="J178" s="127"/>
      <c r="K178" s="127"/>
      <c r="L178" s="127"/>
      <c r="M178" s="127"/>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row>
    <row r="179" spans="1:57" ht="14.25" x14ac:dyDescent="0.15">
      <c r="A179" s="127"/>
      <c r="B179" s="127"/>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row>
    <row r="180" spans="1:57" ht="14.25" x14ac:dyDescent="0.15">
      <c r="A180" s="127"/>
      <c r="B180" s="127"/>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row>
    <row r="181" spans="1:57" ht="14.25" x14ac:dyDescent="0.15">
      <c r="A181" s="127"/>
      <c r="B181" s="127"/>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row>
    <row r="182" spans="1:57" ht="14.25" x14ac:dyDescent="0.15">
      <c r="A182" s="127"/>
      <c r="B182" s="127"/>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row>
    <row r="183" spans="1:57" ht="14.25" x14ac:dyDescent="0.15">
      <c r="A183" s="127"/>
      <c r="B183" s="127"/>
      <c r="C183" s="127"/>
      <c r="D183" s="127"/>
      <c r="E183" s="127"/>
      <c r="F183" s="127"/>
      <c r="G183" s="127"/>
      <c r="H183" s="127"/>
      <c r="I183" s="127"/>
      <c r="J183" s="127"/>
      <c r="K183" s="127"/>
      <c r="L183" s="127"/>
      <c r="M183" s="127"/>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row>
    <row r="184" spans="1:57" ht="14.25" x14ac:dyDescent="0.15">
      <c r="A184" s="127"/>
      <c r="B184" s="127"/>
      <c r="C184" s="127"/>
      <c r="D184" s="127"/>
      <c r="E184" s="127"/>
      <c r="F184" s="127"/>
      <c r="G184" s="127"/>
      <c r="H184" s="127"/>
      <c r="I184" s="127"/>
      <c r="J184" s="127"/>
      <c r="K184" s="127"/>
      <c r="L184" s="127"/>
      <c r="M184" s="127"/>
      <c r="N184" s="127"/>
      <c r="O184" s="127"/>
      <c r="P184" s="127"/>
      <c r="Q184" s="127"/>
      <c r="R184" s="127"/>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27"/>
      <c r="AV184" s="127"/>
      <c r="AW184" s="127"/>
      <c r="AX184" s="127"/>
      <c r="AY184" s="127"/>
      <c r="AZ184" s="127"/>
      <c r="BA184" s="127"/>
      <c r="BB184" s="127"/>
      <c r="BC184" s="127"/>
      <c r="BD184" s="127"/>
      <c r="BE184" s="127"/>
    </row>
    <row r="185" spans="1:57" ht="14.25" x14ac:dyDescent="0.15">
      <c r="A185" s="127"/>
      <c r="B185" s="127"/>
      <c r="C185" s="127"/>
      <c r="D185" s="127"/>
      <c r="E185" s="127"/>
      <c r="F185" s="127"/>
      <c r="G185" s="127"/>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row>
    <row r="186" spans="1:57" ht="14.25" x14ac:dyDescent="0.15">
      <c r="A186" s="127"/>
      <c r="B186" s="127"/>
      <c r="C186" s="127"/>
      <c r="D186" s="127"/>
      <c r="E186" s="127"/>
      <c r="F186" s="127"/>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row>
    <row r="187" spans="1:57" ht="14.25" x14ac:dyDescent="0.15">
      <c r="A187" s="127"/>
      <c r="B187" s="127"/>
      <c r="C187" s="127"/>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row>
    <row r="188" spans="1:57" ht="14.25" x14ac:dyDescent="0.15">
      <c r="A188" s="127"/>
      <c r="B188" s="127"/>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row>
    <row r="189" spans="1:57" ht="14.25" x14ac:dyDescent="0.15">
      <c r="A189" s="127"/>
      <c r="B189" s="127"/>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row>
    <row r="190" spans="1:57" ht="14.25" x14ac:dyDescent="0.15">
      <c r="A190" s="127"/>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row>
    <row r="191" spans="1:57" ht="14.25" x14ac:dyDescent="0.15">
      <c r="A191" s="127"/>
      <c r="B191" s="127"/>
      <c r="C191" s="127"/>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row>
    <row r="192" spans="1:57" ht="14.25" x14ac:dyDescent="0.15">
      <c r="A192" s="127"/>
      <c r="B192" s="127"/>
      <c r="C192" s="127"/>
      <c r="D192" s="127"/>
      <c r="E192" s="127"/>
      <c r="F192" s="127"/>
      <c r="G192" s="127"/>
      <c r="H192" s="127"/>
      <c r="I192" s="127"/>
      <c r="J192" s="127"/>
      <c r="K192" s="127"/>
      <c r="L192" s="127"/>
      <c r="M192" s="127"/>
      <c r="N192" s="127"/>
      <c r="O192" s="127"/>
      <c r="P192" s="127"/>
      <c r="Q192" s="127"/>
      <c r="R192" s="127"/>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row>
    <row r="193" spans="1:57" ht="14.25" x14ac:dyDescent="0.15">
      <c r="A193" s="127"/>
      <c r="B193" s="127"/>
      <c r="C193" s="127"/>
      <c r="D193" s="127"/>
      <c r="E193" s="127"/>
      <c r="F193" s="127"/>
      <c r="G193" s="127"/>
      <c r="H193" s="127"/>
      <c r="I193" s="127"/>
      <c r="J193" s="127"/>
      <c r="K193" s="127"/>
      <c r="L193" s="127"/>
      <c r="M193" s="127"/>
      <c r="N193" s="127"/>
      <c r="O193" s="127"/>
      <c r="P193" s="127"/>
      <c r="Q193" s="127"/>
      <c r="R193" s="127"/>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row>
    <row r="194" spans="1:57" ht="14.25" x14ac:dyDescent="0.15">
      <c r="A194" s="127"/>
      <c r="B194" s="127"/>
      <c r="C194" s="127"/>
      <c r="D194" s="127"/>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row>
    <row r="195" spans="1:57" ht="14.25" x14ac:dyDescent="0.15">
      <c r="A195" s="127"/>
      <c r="B195" s="127"/>
      <c r="C195" s="127"/>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row>
    <row r="196" spans="1:57" ht="14.25" x14ac:dyDescent="0.15">
      <c r="A196" s="127"/>
      <c r="B196" s="127"/>
      <c r="C196" s="127"/>
      <c r="D196" s="127"/>
      <c r="E196" s="127"/>
      <c r="F196" s="127"/>
      <c r="G196" s="127"/>
      <c r="H196" s="127"/>
      <c r="I196" s="127"/>
      <c r="J196" s="127"/>
      <c r="K196" s="127"/>
      <c r="L196" s="127"/>
      <c r="M196" s="127"/>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row>
    <row r="197" spans="1:57" ht="14.25" x14ac:dyDescent="0.15">
      <c r="A197" s="127"/>
      <c r="B197" s="127"/>
      <c r="C197" s="127"/>
      <c r="D197" s="127"/>
      <c r="E197" s="127"/>
      <c r="F197" s="127"/>
      <c r="G197" s="127"/>
      <c r="H197" s="127"/>
      <c r="I197" s="127"/>
      <c r="J197" s="127"/>
      <c r="K197" s="127"/>
      <c r="L197" s="127"/>
      <c r="M197" s="127"/>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row>
    <row r="198" spans="1:57" ht="14.25" x14ac:dyDescent="0.15">
      <c r="A198" s="127"/>
      <c r="B198" s="127"/>
      <c r="C198" s="127"/>
      <c r="D198" s="127"/>
      <c r="E198" s="127"/>
      <c r="F198" s="127"/>
      <c r="G198" s="127"/>
      <c r="H198" s="127"/>
      <c r="I198" s="127"/>
      <c r="J198" s="127"/>
      <c r="K198" s="127"/>
      <c r="L198" s="127"/>
      <c r="M198" s="127"/>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row>
    <row r="199" spans="1:57" ht="14.25" x14ac:dyDescent="0.15">
      <c r="A199" s="127"/>
      <c r="B199" s="127"/>
      <c r="C199" s="127"/>
      <c r="D199" s="127"/>
      <c r="E199" s="127"/>
      <c r="F199" s="127"/>
      <c r="G199" s="127"/>
      <c r="H199" s="127"/>
      <c r="I199" s="127"/>
      <c r="J199" s="127"/>
      <c r="K199" s="127"/>
      <c r="L199" s="127"/>
      <c r="M199" s="127"/>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row>
    <row r="200" spans="1:57" ht="14.25" x14ac:dyDescent="0.15">
      <c r="A200" s="127"/>
      <c r="B200" s="127"/>
      <c r="C200" s="127"/>
      <c r="D200" s="127"/>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row>
    <row r="201" spans="1:57" ht="14.25" x14ac:dyDescent="0.15">
      <c r="A201" s="127"/>
      <c r="B201" s="127"/>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row>
    <row r="202" spans="1:57" ht="14.25" x14ac:dyDescent="0.15">
      <c r="A202" s="127"/>
      <c r="B202" s="127"/>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row>
    <row r="203" spans="1:57" ht="14.25" x14ac:dyDescent="0.15">
      <c r="A203" s="127"/>
      <c r="B203" s="127"/>
      <c r="C203" s="127"/>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row>
    <row r="204" spans="1:57" ht="14.25" x14ac:dyDescent="0.15">
      <c r="A204" s="127"/>
      <c r="B204" s="127"/>
      <c r="C204" s="127"/>
      <c r="D204" s="127"/>
      <c r="E204" s="127"/>
      <c r="F204" s="127"/>
      <c r="G204" s="127"/>
      <c r="H204" s="127"/>
      <c r="I204" s="127"/>
      <c r="J204" s="127"/>
      <c r="K204" s="127"/>
      <c r="L204" s="127"/>
      <c r="M204" s="127"/>
      <c r="N204" s="127"/>
      <c r="O204" s="127"/>
      <c r="P204" s="127"/>
      <c r="Q204" s="127"/>
      <c r="R204" s="127"/>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row>
    <row r="205" spans="1:57" ht="14.25" x14ac:dyDescent="0.15">
      <c r="A205" s="127"/>
      <c r="B205" s="127"/>
      <c r="C205" s="127"/>
      <c r="D205" s="127"/>
      <c r="E205" s="127"/>
      <c r="F205" s="127"/>
      <c r="G205" s="127"/>
      <c r="H205" s="127"/>
      <c r="I205" s="127"/>
      <c r="J205" s="127"/>
      <c r="K205" s="127"/>
      <c r="L205" s="127"/>
      <c r="M205" s="127"/>
      <c r="N205" s="127"/>
      <c r="O205" s="127"/>
      <c r="P205" s="127"/>
      <c r="Q205" s="127"/>
      <c r="R205" s="127"/>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row>
    <row r="206" spans="1:57" ht="14.25" x14ac:dyDescent="0.15">
      <c r="A206" s="127"/>
      <c r="B206" s="127"/>
      <c r="C206" s="127"/>
      <c r="D206" s="127"/>
      <c r="E206" s="127"/>
      <c r="F206" s="127"/>
      <c r="G206" s="127"/>
      <c r="H206" s="127"/>
      <c r="I206" s="127"/>
      <c r="J206" s="127"/>
      <c r="K206" s="127"/>
      <c r="L206" s="127"/>
      <c r="M206" s="127"/>
      <c r="N206" s="127"/>
      <c r="O206" s="127"/>
      <c r="P206" s="127"/>
      <c r="Q206" s="127"/>
      <c r="R206" s="127"/>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row>
    <row r="207" spans="1:57" ht="14.25" x14ac:dyDescent="0.15">
      <c r="A207" s="127"/>
      <c r="B207" s="127"/>
      <c r="C207" s="127"/>
      <c r="D207" s="127"/>
      <c r="E207" s="127"/>
      <c r="F207" s="127"/>
      <c r="G207" s="127"/>
      <c r="H207" s="127"/>
      <c r="I207" s="127"/>
      <c r="J207" s="127"/>
      <c r="K207" s="127"/>
      <c r="L207" s="127"/>
      <c r="M207" s="127"/>
      <c r="N207" s="127"/>
      <c r="O207" s="127"/>
      <c r="P207" s="127"/>
      <c r="Q207" s="127"/>
      <c r="R207" s="127"/>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row>
    <row r="208" spans="1:57" ht="14.25" x14ac:dyDescent="0.15">
      <c r="A208" s="127"/>
      <c r="B208" s="127"/>
      <c r="C208" s="127"/>
      <c r="D208" s="127"/>
      <c r="E208" s="127"/>
      <c r="F208" s="127"/>
      <c r="G208" s="127"/>
      <c r="H208" s="127"/>
      <c r="I208" s="127"/>
      <c r="J208" s="127"/>
      <c r="K208" s="127"/>
      <c r="L208" s="127"/>
      <c r="M208" s="127"/>
      <c r="N208" s="127"/>
      <c r="O208" s="127"/>
      <c r="P208" s="127"/>
      <c r="Q208" s="127"/>
      <c r="R208" s="127"/>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row>
    <row r="209" spans="1:57" ht="14.25" x14ac:dyDescent="0.15">
      <c r="A209" s="127"/>
      <c r="B209" s="127"/>
      <c r="C209" s="127"/>
      <c r="D209" s="127"/>
      <c r="E209" s="127"/>
      <c r="F209" s="127"/>
      <c r="G209" s="127"/>
      <c r="H209" s="127"/>
      <c r="I209" s="127"/>
      <c r="J209" s="127"/>
      <c r="K209" s="127"/>
      <c r="L209" s="127"/>
      <c r="M209" s="127"/>
      <c r="N209" s="127"/>
      <c r="O209" s="127"/>
      <c r="P209" s="127"/>
      <c r="Q209" s="127"/>
      <c r="R209" s="127"/>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row>
    <row r="210" spans="1:57" ht="14.25" x14ac:dyDescent="0.15">
      <c r="A210" s="127"/>
      <c r="B210" s="127"/>
      <c r="C210" s="127"/>
      <c r="D210" s="127"/>
      <c r="E210" s="127"/>
      <c r="F210" s="127"/>
      <c r="G210" s="127"/>
      <c r="H210" s="127"/>
      <c r="I210" s="127"/>
      <c r="J210" s="127"/>
      <c r="K210" s="127"/>
      <c r="L210" s="127"/>
      <c r="M210" s="127"/>
      <c r="N210" s="127"/>
      <c r="O210" s="127"/>
      <c r="P210" s="127"/>
      <c r="Q210" s="127"/>
      <c r="R210" s="127"/>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row>
    <row r="211" spans="1:57" ht="14.25" x14ac:dyDescent="0.15">
      <c r="A211" s="127"/>
      <c r="B211" s="127"/>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row>
    <row r="212" spans="1:57" ht="14.25" x14ac:dyDescent="0.15">
      <c r="A212" s="127"/>
      <c r="B212" s="127"/>
      <c r="C212" s="127"/>
      <c r="D212" s="127"/>
      <c r="E212" s="127"/>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row>
    <row r="213" spans="1:57" ht="14.25" x14ac:dyDescent="0.15">
      <c r="A213" s="127"/>
      <c r="B213" s="127"/>
      <c r="C213" s="127"/>
      <c r="D213" s="127"/>
      <c r="E213" s="127"/>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row>
    <row r="214" spans="1:57" ht="14.25" x14ac:dyDescent="0.15">
      <c r="A214" s="127"/>
      <c r="B214" s="127"/>
      <c r="C214" s="127"/>
      <c r="D214" s="127"/>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row>
    <row r="215" spans="1:57" ht="14.25" x14ac:dyDescent="0.15">
      <c r="A215" s="127"/>
      <c r="B215" s="127"/>
      <c r="C215" s="127"/>
      <c r="D215" s="127"/>
      <c r="E215" s="127"/>
      <c r="F215" s="127"/>
      <c r="G215" s="127"/>
      <c r="H215" s="127"/>
      <c r="I215" s="127"/>
      <c r="J215" s="127"/>
      <c r="K215" s="127"/>
      <c r="L215" s="127"/>
      <c r="M215" s="127"/>
      <c r="N215" s="127"/>
      <c r="O215" s="127"/>
      <c r="P215" s="127"/>
      <c r="Q215" s="127"/>
      <c r="R215" s="127"/>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row>
    <row r="216" spans="1:57" ht="14.25" x14ac:dyDescent="0.15">
      <c r="A216" s="127"/>
      <c r="B216" s="127"/>
      <c r="C216" s="127"/>
      <c r="D216" s="127"/>
      <c r="E216" s="127"/>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row>
    <row r="217" spans="1:57" ht="14.25" x14ac:dyDescent="0.15">
      <c r="A217" s="127"/>
      <c r="B217" s="127"/>
      <c r="C217" s="127"/>
      <c r="D217" s="127"/>
      <c r="E217" s="127"/>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row>
    <row r="218" spans="1:57" ht="14.25" x14ac:dyDescent="0.15">
      <c r="A218" s="127"/>
      <c r="B218" s="127"/>
      <c r="C218" s="127"/>
      <c r="D218" s="127"/>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row>
    <row r="219" spans="1:57" ht="14.25" x14ac:dyDescent="0.15">
      <c r="A219" s="127"/>
      <c r="B219" s="127"/>
      <c r="C219" s="127"/>
      <c r="D219" s="127"/>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row>
    <row r="220" spans="1:57" ht="14.25" x14ac:dyDescent="0.15">
      <c r="A220" s="127"/>
      <c r="B220" s="127"/>
      <c r="C220" s="127"/>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row>
    <row r="221" spans="1:57" ht="14.25" x14ac:dyDescent="0.15">
      <c r="A221" s="127"/>
      <c r="B221" s="127"/>
      <c r="C221" s="127"/>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row>
    <row r="222" spans="1:57" ht="14.25" x14ac:dyDescent="0.15">
      <c r="A222" s="127"/>
      <c r="B222" s="127"/>
      <c r="C222" s="127"/>
      <c r="D222" s="127"/>
      <c r="E222" s="127"/>
      <c r="F222" s="127"/>
      <c r="G222" s="127"/>
      <c r="H222" s="127"/>
      <c r="I222" s="127"/>
      <c r="J222" s="127"/>
      <c r="K222" s="127"/>
      <c r="L222" s="127"/>
      <c r="M222" s="127"/>
      <c r="N222" s="127"/>
      <c r="O222" s="127"/>
      <c r="P222" s="127"/>
      <c r="Q222" s="127"/>
      <c r="R222" s="127"/>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row>
    <row r="223" spans="1:57" ht="14.25" x14ac:dyDescent="0.15">
      <c r="A223" s="127"/>
      <c r="B223" s="127"/>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row>
    <row r="224" spans="1:57" ht="14.25" x14ac:dyDescent="0.15">
      <c r="A224" s="127"/>
      <c r="B224" s="127"/>
      <c r="C224" s="127"/>
      <c r="D224" s="127"/>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row>
    <row r="225" spans="1:57" ht="14.25" x14ac:dyDescent="0.15">
      <c r="A225" s="127"/>
      <c r="B225" s="127"/>
      <c r="C225" s="127"/>
      <c r="D225" s="127"/>
      <c r="E225" s="127"/>
      <c r="F225" s="127"/>
      <c r="G225" s="127"/>
      <c r="H225" s="127"/>
      <c r="I225" s="127"/>
      <c r="J225" s="127"/>
      <c r="K225" s="127"/>
      <c r="L225" s="127"/>
      <c r="M225" s="127"/>
      <c r="N225" s="127"/>
      <c r="O225" s="127"/>
      <c r="P225" s="127"/>
      <c r="Q225" s="127"/>
      <c r="R225" s="127"/>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row>
    <row r="226" spans="1:57" ht="14.25" x14ac:dyDescent="0.15">
      <c r="A226" s="127"/>
      <c r="B226" s="127"/>
      <c r="C226" s="127"/>
      <c r="D226" s="127"/>
      <c r="E226" s="127"/>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row>
    <row r="227" spans="1:57" ht="14.25" x14ac:dyDescent="0.15">
      <c r="A227" s="127"/>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row>
    <row r="228" spans="1:57" ht="14.25" x14ac:dyDescent="0.15">
      <c r="A228" s="127"/>
      <c r="B228" s="127"/>
      <c r="C228" s="127"/>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row>
    <row r="229" spans="1:57" ht="14.25" x14ac:dyDescent="0.15">
      <c r="A229" s="127"/>
      <c r="B229" s="127"/>
      <c r="C229" s="127"/>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7"/>
      <c r="BE229" s="127"/>
    </row>
    <row r="230" spans="1:57" ht="14.25" x14ac:dyDescent="0.15">
      <c r="A230" s="127"/>
      <c r="B230" s="127"/>
      <c r="C230" s="127"/>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7"/>
      <c r="BE230" s="127"/>
    </row>
    <row r="231" spans="1:57" ht="14.25" x14ac:dyDescent="0.15">
      <c r="A231" s="127"/>
      <c r="B231" s="127"/>
      <c r="C231" s="127"/>
      <c r="D231" s="127"/>
      <c r="E231" s="127"/>
      <c r="F231" s="127"/>
      <c r="G231" s="127"/>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row>
    <row r="232" spans="1:57" ht="14.25" x14ac:dyDescent="0.15">
      <c r="A232" s="127"/>
      <c r="B232" s="127"/>
      <c r="C232" s="127"/>
      <c r="D232" s="127"/>
      <c r="E232" s="127"/>
      <c r="F232" s="127"/>
      <c r="G232" s="127"/>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7"/>
      <c r="BE232" s="127"/>
    </row>
    <row r="233" spans="1:57" ht="14.25" x14ac:dyDescent="0.15">
      <c r="A233" s="127"/>
      <c r="B233" s="127"/>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7"/>
      <c r="BE233" s="127"/>
    </row>
    <row r="234" spans="1:57" ht="14.25" x14ac:dyDescent="0.15">
      <c r="A234" s="127"/>
      <c r="B234" s="127"/>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7"/>
      <c r="BE234" s="127"/>
    </row>
    <row r="235" spans="1:57" ht="14.25" x14ac:dyDescent="0.15">
      <c r="A235" s="127"/>
      <c r="B235" s="127"/>
      <c r="C235" s="127"/>
      <c r="D235" s="127"/>
      <c r="E235" s="127"/>
      <c r="F235" s="127"/>
      <c r="G235" s="127"/>
      <c r="H235" s="127"/>
      <c r="I235" s="127"/>
      <c r="J235" s="127"/>
      <c r="K235" s="127"/>
      <c r="L235" s="127"/>
      <c r="M235" s="127"/>
      <c r="N235" s="127"/>
      <c r="O235" s="127"/>
      <c r="P235" s="127"/>
      <c r="Q235" s="127"/>
      <c r="R235" s="127"/>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7"/>
      <c r="BE235" s="127"/>
    </row>
    <row r="236" spans="1:57" ht="14.25" x14ac:dyDescent="0.15">
      <c r="A236" s="127"/>
      <c r="B236" s="127"/>
      <c r="C236" s="127"/>
      <c r="D236" s="127"/>
      <c r="E236" s="127"/>
      <c r="F236" s="127"/>
      <c r="G236" s="127"/>
      <c r="H236" s="127"/>
      <c r="I236" s="127"/>
      <c r="J236" s="127"/>
      <c r="K236" s="127"/>
      <c r="L236" s="127"/>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7"/>
      <c r="BC236" s="127"/>
      <c r="BD236" s="127"/>
      <c r="BE236" s="127"/>
    </row>
    <row r="237" spans="1:57" ht="14.25" x14ac:dyDescent="0.15">
      <c r="A237" s="127"/>
      <c r="B237" s="127"/>
      <c r="C237" s="127"/>
      <c r="D237" s="127"/>
      <c r="E237" s="127"/>
      <c r="F237" s="127"/>
      <c r="G237" s="127"/>
      <c r="H237" s="127"/>
      <c r="I237" s="127"/>
      <c r="J237" s="127"/>
      <c r="K237" s="127"/>
      <c r="L237" s="127"/>
      <c r="M237" s="127"/>
      <c r="N237" s="127"/>
      <c r="O237" s="127"/>
      <c r="P237" s="127"/>
      <c r="Q237" s="127"/>
      <c r="R237" s="127"/>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7"/>
      <c r="BC237" s="127"/>
      <c r="BD237" s="127"/>
      <c r="BE237" s="127"/>
    </row>
    <row r="238" spans="1:57" ht="14.25" x14ac:dyDescent="0.15">
      <c r="A238" s="127"/>
      <c r="B238" s="127"/>
      <c r="C238" s="127"/>
      <c r="D238" s="127"/>
      <c r="E238" s="127"/>
      <c r="F238" s="127"/>
      <c r="G238" s="127"/>
      <c r="H238" s="127"/>
      <c r="I238" s="127"/>
      <c r="J238" s="127"/>
      <c r="K238" s="127"/>
      <c r="L238" s="127"/>
      <c r="M238" s="127"/>
      <c r="N238" s="127"/>
      <c r="O238" s="127"/>
      <c r="P238" s="127"/>
      <c r="Q238" s="127"/>
      <c r="R238" s="127"/>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7"/>
      <c r="BC238" s="127"/>
      <c r="BD238" s="127"/>
      <c r="BE238" s="127"/>
    </row>
    <row r="239" spans="1:57" ht="14.25" x14ac:dyDescent="0.15">
      <c r="A239" s="127"/>
      <c r="B239" s="127"/>
      <c r="C239" s="127"/>
      <c r="D239" s="127"/>
      <c r="E239" s="127"/>
      <c r="F239" s="127"/>
      <c r="G239" s="127"/>
      <c r="H239" s="127"/>
      <c r="I239" s="127"/>
      <c r="J239" s="127"/>
      <c r="K239" s="127"/>
      <c r="L239" s="127"/>
      <c r="M239" s="127"/>
      <c r="N239" s="127"/>
      <c r="O239" s="127"/>
      <c r="P239" s="127"/>
      <c r="Q239" s="127"/>
      <c r="R239" s="127"/>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7"/>
      <c r="BC239" s="127"/>
      <c r="BD239" s="127"/>
      <c r="BE239" s="127"/>
    </row>
    <row r="240" spans="1:57" ht="14.25" x14ac:dyDescent="0.15">
      <c r="A240" s="127"/>
      <c r="B240" s="127"/>
      <c r="C240" s="127"/>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row>
    <row r="241" spans="1:57" ht="14.25" x14ac:dyDescent="0.15">
      <c r="A241" s="127"/>
      <c r="B241" s="127"/>
      <c r="C241" s="127"/>
      <c r="D241" s="127"/>
      <c r="E241" s="127"/>
      <c r="F241" s="127"/>
      <c r="G241" s="127"/>
      <c r="H241" s="127"/>
      <c r="I241" s="127"/>
      <c r="J241" s="127"/>
      <c r="K241" s="127"/>
      <c r="L241" s="127"/>
      <c r="M241" s="127"/>
      <c r="N241" s="127"/>
      <c r="O241" s="127"/>
      <c r="P241" s="127"/>
      <c r="Q241" s="127"/>
      <c r="R241" s="127"/>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row>
    <row r="242" spans="1:57" ht="14.25" x14ac:dyDescent="0.15">
      <c r="A242" s="127"/>
      <c r="B242" s="127"/>
      <c r="C242" s="127"/>
      <c r="D242" s="127"/>
      <c r="E242" s="127"/>
      <c r="F242" s="127"/>
      <c r="G242" s="127"/>
      <c r="H242" s="127"/>
      <c r="I242" s="127"/>
      <c r="J242" s="127"/>
      <c r="K242" s="127"/>
      <c r="L242" s="127"/>
      <c r="M242" s="127"/>
      <c r="N242" s="127"/>
      <c r="O242" s="127"/>
      <c r="P242" s="127"/>
      <c r="Q242" s="127"/>
      <c r="R242" s="127"/>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7"/>
      <c r="BC242" s="127"/>
      <c r="BD242" s="127"/>
      <c r="BE242" s="127"/>
    </row>
    <row r="243" spans="1:57" ht="14.25" x14ac:dyDescent="0.15">
      <c r="A243" s="127"/>
      <c r="B243" s="127"/>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row>
    <row r="244" spans="1:57" ht="14.25" x14ac:dyDescent="0.15">
      <c r="A244" s="127"/>
      <c r="B244" s="127"/>
      <c r="C244" s="127"/>
      <c r="D244" s="127"/>
      <c r="E244" s="127"/>
      <c r="F244" s="127"/>
      <c r="G244" s="127"/>
      <c r="H244" s="127"/>
      <c r="I244" s="127"/>
      <c r="J244" s="127"/>
      <c r="K244" s="127"/>
      <c r="L244" s="127"/>
      <c r="M244" s="127"/>
      <c r="N244" s="127"/>
      <c r="O244" s="127"/>
      <c r="P244" s="127"/>
      <c r="Q244" s="127"/>
      <c r="R244" s="127"/>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row>
    <row r="245" spans="1:57" ht="14.25" x14ac:dyDescent="0.15">
      <c r="A245" s="127"/>
      <c r="B245" s="127"/>
      <c r="C245" s="127"/>
      <c r="D245" s="127"/>
      <c r="E245" s="127"/>
      <c r="F245" s="127"/>
      <c r="G245" s="127"/>
      <c r="H245" s="127"/>
      <c r="I245" s="127"/>
      <c r="J245" s="127"/>
      <c r="K245" s="127"/>
      <c r="L245" s="127"/>
      <c r="M245" s="127"/>
      <c r="N245" s="127"/>
      <c r="O245" s="127"/>
      <c r="P245" s="127"/>
      <c r="Q245" s="127"/>
      <c r="R245" s="127"/>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row>
    <row r="246" spans="1:57" ht="14.25" x14ac:dyDescent="0.15">
      <c r="A246" s="127"/>
      <c r="B246" s="127"/>
      <c r="C246" s="127"/>
      <c r="D246" s="127"/>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row>
    <row r="247" spans="1:57" ht="14.25" x14ac:dyDescent="0.15">
      <c r="A247" s="127"/>
      <c r="B247" s="127"/>
      <c r="C247" s="127"/>
      <c r="D247" s="127"/>
      <c r="E247" s="127"/>
      <c r="F247" s="127"/>
      <c r="G247" s="127"/>
      <c r="H247" s="127"/>
      <c r="I247" s="127"/>
      <c r="J247" s="127"/>
      <c r="K247" s="127"/>
      <c r="L247" s="127"/>
      <c r="M247" s="127"/>
      <c r="N247" s="127"/>
      <c r="O247" s="127"/>
      <c r="P247" s="127"/>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row>
    <row r="248" spans="1:57" ht="14.25" x14ac:dyDescent="0.15">
      <c r="A248" s="127"/>
      <c r="B248" s="127"/>
      <c r="C248" s="127"/>
      <c r="D248" s="127"/>
      <c r="E248" s="127"/>
      <c r="F248" s="127"/>
      <c r="G248" s="127"/>
      <c r="H248" s="127"/>
      <c r="I248" s="127"/>
      <c r="J248" s="127"/>
      <c r="K248" s="127"/>
      <c r="L248" s="127"/>
      <c r="M248" s="127"/>
      <c r="N248" s="127"/>
      <c r="O248" s="127"/>
      <c r="P248" s="127"/>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row>
    <row r="249" spans="1:57" ht="14.25" x14ac:dyDescent="0.15">
      <c r="A249" s="127"/>
      <c r="B249" s="127"/>
      <c r="C249" s="127"/>
      <c r="D249" s="127"/>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row>
    <row r="250" spans="1:57" ht="14.25" x14ac:dyDescent="0.15">
      <c r="A250" s="127"/>
      <c r="B250" s="127"/>
      <c r="C250" s="127"/>
      <c r="D250" s="127"/>
      <c r="E250" s="127"/>
      <c r="F250" s="127"/>
      <c r="G250" s="127"/>
      <c r="H250" s="127"/>
      <c r="I250" s="127"/>
      <c r="J250" s="127"/>
      <c r="K250" s="127"/>
      <c r="L250" s="127"/>
      <c r="M250" s="127"/>
      <c r="N250" s="127"/>
      <c r="O250" s="127"/>
      <c r="P250" s="127"/>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row>
    <row r="251" spans="1:57" ht="14.25" x14ac:dyDescent="0.15">
      <c r="A251" s="127"/>
      <c r="B251" s="127"/>
      <c r="C251" s="127"/>
      <c r="D251" s="127"/>
      <c r="E251" s="127"/>
      <c r="F251" s="127"/>
      <c r="G251" s="127"/>
      <c r="H251" s="127"/>
      <c r="I251" s="127"/>
      <c r="J251" s="127"/>
      <c r="K251" s="127"/>
      <c r="L251" s="127"/>
      <c r="M251" s="127"/>
      <c r="N251" s="127"/>
      <c r="O251" s="127"/>
      <c r="P251" s="127"/>
      <c r="Q251" s="127"/>
      <c r="R251" s="127"/>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27"/>
      <c r="BD251" s="127"/>
      <c r="BE251" s="127"/>
    </row>
    <row r="252" spans="1:57" ht="14.25" x14ac:dyDescent="0.15">
      <c r="A252" s="127"/>
      <c r="B252" s="127"/>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27"/>
      <c r="AV252" s="127"/>
      <c r="AW252" s="127"/>
      <c r="AX252" s="127"/>
      <c r="AY252" s="127"/>
      <c r="AZ252" s="127"/>
      <c r="BA252" s="127"/>
      <c r="BB252" s="127"/>
      <c r="BC252" s="127"/>
      <c r="BD252" s="127"/>
      <c r="BE252" s="127"/>
    </row>
    <row r="253" spans="1:57" ht="14.25" x14ac:dyDescent="0.15">
      <c r="A253" s="127"/>
      <c r="B253" s="127"/>
      <c r="C253" s="127"/>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c r="AY253" s="127"/>
      <c r="AZ253" s="127"/>
      <c r="BA253" s="127"/>
      <c r="BB253" s="127"/>
      <c r="BC253" s="127"/>
      <c r="BD253" s="127"/>
      <c r="BE253" s="127"/>
    </row>
    <row r="254" spans="1:57" ht="14.25" x14ac:dyDescent="0.15">
      <c r="A254" s="127"/>
      <c r="B254" s="127"/>
      <c r="C254" s="127"/>
      <c r="D254" s="127"/>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c r="AR254" s="127"/>
      <c r="AS254" s="127"/>
      <c r="AT254" s="127"/>
      <c r="AU254" s="127"/>
      <c r="AV254" s="127"/>
      <c r="AW254" s="127"/>
      <c r="AX254" s="127"/>
      <c r="AY254" s="127"/>
      <c r="AZ254" s="127"/>
      <c r="BA254" s="127"/>
      <c r="BB254" s="127"/>
      <c r="BC254" s="127"/>
      <c r="BD254" s="127"/>
      <c r="BE254" s="127"/>
    </row>
    <row r="255" spans="1:57" ht="14.25" x14ac:dyDescent="0.15">
      <c r="A255" s="127"/>
      <c r="B255" s="127"/>
      <c r="C255" s="127"/>
      <c r="D255" s="127"/>
      <c r="E255" s="127"/>
      <c r="F255" s="127"/>
      <c r="G255" s="127"/>
      <c r="H255" s="127"/>
      <c r="I255" s="127"/>
      <c r="J255" s="127"/>
      <c r="K255" s="127"/>
      <c r="L255" s="127"/>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c r="AR255" s="127"/>
      <c r="AS255" s="127"/>
      <c r="AT255" s="127"/>
      <c r="AU255" s="127"/>
      <c r="AV255" s="127"/>
      <c r="AW255" s="127"/>
      <c r="AX255" s="127"/>
      <c r="AY255" s="127"/>
      <c r="AZ255" s="127"/>
      <c r="BA255" s="127"/>
      <c r="BB255" s="127"/>
      <c r="BC255" s="127"/>
      <c r="BD255" s="127"/>
      <c r="BE255" s="127"/>
    </row>
    <row r="256" spans="1:57" ht="14.25" x14ac:dyDescent="0.15">
      <c r="A256" s="127"/>
      <c r="B256" s="127"/>
      <c r="C256" s="127"/>
      <c r="D256" s="127"/>
      <c r="E256" s="127"/>
      <c r="F256" s="127"/>
      <c r="G256" s="127"/>
      <c r="H256" s="127"/>
      <c r="I256" s="127"/>
      <c r="J256" s="127"/>
      <c r="K256" s="127"/>
      <c r="L256" s="127"/>
      <c r="M256" s="127"/>
      <c r="N256" s="127"/>
      <c r="O256" s="127"/>
      <c r="P256" s="127"/>
      <c r="Q256" s="127"/>
      <c r="R256" s="127"/>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row>
    <row r="257" spans="1:57" ht="14.25" x14ac:dyDescent="0.15">
      <c r="A257" s="127"/>
      <c r="B257" s="127"/>
      <c r="C257" s="127"/>
      <c r="D257" s="127"/>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row>
    <row r="258" spans="1:57" ht="14.25" x14ac:dyDescent="0.15">
      <c r="A258" s="127"/>
      <c r="B258" s="127"/>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row>
    <row r="259" spans="1:57" ht="14.25" x14ac:dyDescent="0.15">
      <c r="A259" s="127"/>
      <c r="B259" s="127"/>
      <c r="C259" s="127"/>
      <c r="D259" s="127"/>
      <c r="E259" s="127"/>
      <c r="F259" s="127"/>
      <c r="G259" s="127"/>
      <c r="H259" s="127"/>
      <c r="I259" s="127"/>
      <c r="J259" s="127"/>
      <c r="K259" s="127"/>
      <c r="L259" s="127"/>
      <c r="M259" s="127"/>
      <c r="N259" s="127"/>
      <c r="O259" s="127"/>
      <c r="P259" s="127"/>
      <c r="Q259" s="127"/>
      <c r="R259" s="127"/>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row>
    <row r="260" spans="1:57" ht="14.25" x14ac:dyDescent="0.15">
      <c r="A260" s="127"/>
      <c r="B260" s="127"/>
      <c r="C260" s="127"/>
      <c r="D260" s="127"/>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row>
    <row r="261" spans="1:57" ht="14.25" x14ac:dyDescent="0.15">
      <c r="A261" s="127"/>
      <c r="B261" s="127"/>
      <c r="C261" s="127"/>
      <c r="D261" s="127"/>
      <c r="E261" s="127"/>
      <c r="F261" s="127"/>
      <c r="G261" s="127"/>
      <c r="H261" s="127"/>
      <c r="I261" s="127"/>
      <c r="J261" s="127"/>
      <c r="K261" s="127"/>
      <c r="L261" s="127"/>
      <c r="M261" s="127"/>
      <c r="N261" s="127"/>
      <c r="O261" s="127"/>
      <c r="P261" s="127"/>
      <c r="Q261" s="127"/>
      <c r="R261" s="127"/>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row>
    <row r="262" spans="1:57" ht="14.25" x14ac:dyDescent="0.15">
      <c r="A262" s="127"/>
      <c r="B262" s="127"/>
      <c r="C262" s="127"/>
      <c r="D262" s="127"/>
      <c r="E262" s="127"/>
      <c r="F262" s="127"/>
      <c r="G262" s="127"/>
      <c r="H262" s="127"/>
      <c r="I262" s="127"/>
      <c r="J262" s="127"/>
      <c r="K262" s="127"/>
      <c r="L262" s="127"/>
      <c r="M262" s="127"/>
      <c r="N262" s="127"/>
      <c r="O262" s="127"/>
      <c r="P262" s="127"/>
      <c r="Q262" s="127"/>
      <c r="R262" s="127"/>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row>
    <row r="263" spans="1:57" ht="14.25" x14ac:dyDescent="0.15">
      <c r="A263" s="127"/>
      <c r="B263" s="127"/>
      <c r="C263" s="127"/>
      <c r="D263" s="127"/>
      <c r="E263" s="127"/>
      <c r="F263" s="127"/>
      <c r="G263" s="127"/>
      <c r="H263" s="127"/>
      <c r="I263" s="127"/>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row>
    <row r="264" spans="1:57" ht="14.25" x14ac:dyDescent="0.15">
      <c r="A264" s="127"/>
      <c r="B264" s="127"/>
      <c r="C264" s="127"/>
      <c r="D264" s="127"/>
      <c r="E264" s="127"/>
      <c r="F264" s="127"/>
      <c r="G264" s="127"/>
      <c r="H264" s="127"/>
      <c r="I264" s="127"/>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row>
    <row r="265" spans="1:57" ht="14.25" x14ac:dyDescent="0.15">
      <c r="A265" s="127"/>
      <c r="B265" s="127"/>
      <c r="C265" s="127"/>
      <c r="D265" s="127"/>
      <c r="E265" s="127"/>
      <c r="F265" s="127"/>
      <c r="G265" s="127"/>
      <c r="H265" s="127"/>
      <c r="I265" s="127"/>
      <c r="J265" s="127"/>
      <c r="K265" s="127"/>
      <c r="L265" s="127"/>
      <c r="M265" s="127"/>
      <c r="N265" s="127"/>
      <c r="O265" s="127"/>
      <c r="P265" s="127"/>
      <c r="Q265" s="127"/>
      <c r="R265" s="127"/>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row>
    <row r="266" spans="1:57" ht="14.25" x14ac:dyDescent="0.15">
      <c r="A266" s="127"/>
      <c r="B266" s="127"/>
      <c r="C266" s="127"/>
      <c r="D266" s="127"/>
      <c r="E266" s="127"/>
      <c r="F266" s="127"/>
      <c r="G266" s="127"/>
      <c r="H266" s="127"/>
      <c r="I266" s="127"/>
      <c r="J266" s="127"/>
      <c r="K266" s="127"/>
      <c r="L266" s="127"/>
      <c r="M266" s="127"/>
      <c r="N266" s="127"/>
      <c r="O266" s="127"/>
      <c r="P266" s="127"/>
      <c r="Q266" s="127"/>
      <c r="R266" s="127"/>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row>
    <row r="267" spans="1:57" ht="14.25" x14ac:dyDescent="0.15">
      <c r="A267" s="127"/>
      <c r="B267" s="127"/>
      <c r="C267" s="127"/>
      <c r="D267" s="127"/>
      <c r="E267" s="127"/>
      <c r="F267" s="127"/>
      <c r="G267" s="127"/>
      <c r="H267" s="127"/>
      <c r="I267" s="127"/>
      <c r="J267" s="127"/>
      <c r="K267" s="127"/>
      <c r="L267" s="127"/>
      <c r="M267" s="127"/>
      <c r="N267" s="127"/>
      <c r="O267" s="127"/>
      <c r="P267" s="127"/>
      <c r="Q267" s="127"/>
      <c r="R267" s="127"/>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row>
    <row r="268" spans="1:57" ht="14.25" x14ac:dyDescent="0.15">
      <c r="A268" s="127"/>
      <c r="B268" s="127"/>
      <c r="C268" s="127"/>
      <c r="D268" s="127"/>
      <c r="E268" s="127"/>
      <c r="F268" s="127"/>
      <c r="G268" s="127"/>
      <c r="H268" s="127"/>
      <c r="I268" s="127"/>
      <c r="J268" s="127"/>
      <c r="K268" s="127"/>
      <c r="L268" s="127"/>
      <c r="M268" s="127"/>
      <c r="N268" s="127"/>
      <c r="O268" s="127"/>
      <c r="P268" s="127"/>
      <c r="Q268" s="127"/>
      <c r="R268" s="127"/>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row>
    <row r="269" spans="1:57" ht="14.25" x14ac:dyDescent="0.15">
      <c r="A269" s="127"/>
      <c r="B269" s="127"/>
      <c r="C269" s="127"/>
      <c r="D269" s="127"/>
      <c r="E269" s="127"/>
      <c r="F269" s="127"/>
      <c r="G269" s="127"/>
      <c r="H269" s="127"/>
      <c r="I269" s="127"/>
      <c r="J269" s="127"/>
      <c r="K269" s="127"/>
      <c r="L269" s="127"/>
      <c r="M269" s="127"/>
      <c r="N269" s="127"/>
      <c r="O269" s="127"/>
      <c r="P269" s="127"/>
      <c r="Q269" s="127"/>
      <c r="R269" s="127"/>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row>
    <row r="270" spans="1:57" ht="14.25" x14ac:dyDescent="0.15">
      <c r="A270" s="127"/>
      <c r="B270" s="127"/>
      <c r="C270" s="127"/>
      <c r="D270" s="127"/>
      <c r="E270" s="127"/>
      <c r="F270" s="127"/>
      <c r="G270" s="127"/>
      <c r="H270" s="127"/>
      <c r="I270" s="127"/>
      <c r="J270" s="127"/>
      <c r="K270" s="127"/>
      <c r="L270" s="127"/>
      <c r="M270" s="127"/>
      <c r="N270" s="127"/>
      <c r="O270" s="127"/>
      <c r="P270" s="127"/>
      <c r="Q270" s="127"/>
      <c r="R270" s="127"/>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row>
    <row r="271" spans="1:57" ht="14.25" x14ac:dyDescent="0.15">
      <c r="A271" s="127"/>
      <c r="B271" s="127"/>
      <c r="C271" s="127"/>
      <c r="D271" s="127"/>
      <c r="E271" s="127"/>
      <c r="F271" s="127"/>
      <c r="G271" s="127"/>
      <c r="H271" s="127"/>
      <c r="I271" s="127"/>
      <c r="J271" s="127"/>
      <c r="K271" s="127"/>
      <c r="L271" s="127"/>
      <c r="M271" s="127"/>
      <c r="N271" s="127"/>
      <c r="O271" s="127"/>
      <c r="P271" s="127"/>
      <c r="Q271" s="127"/>
      <c r="R271" s="127"/>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row>
    <row r="272" spans="1:57" ht="14.25" x14ac:dyDescent="0.15">
      <c r="A272" s="127"/>
      <c r="B272" s="127"/>
      <c r="C272" s="127"/>
      <c r="D272" s="127"/>
      <c r="E272" s="127"/>
      <c r="F272" s="127"/>
      <c r="G272" s="127"/>
      <c r="H272" s="127"/>
      <c r="I272" s="127"/>
      <c r="J272" s="127"/>
      <c r="K272" s="127"/>
      <c r="L272" s="127"/>
      <c r="M272" s="127"/>
      <c r="N272" s="127"/>
      <c r="O272" s="127"/>
      <c r="P272" s="127"/>
      <c r="Q272" s="127"/>
      <c r="R272" s="127"/>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row>
    <row r="273" spans="1:57" ht="14.25" x14ac:dyDescent="0.15">
      <c r="A273" s="127"/>
      <c r="B273" s="127"/>
      <c r="C273" s="127"/>
      <c r="D273" s="127"/>
      <c r="E273" s="127"/>
      <c r="F273" s="127"/>
      <c r="G273" s="127"/>
      <c r="H273" s="127"/>
      <c r="I273" s="127"/>
      <c r="J273" s="127"/>
      <c r="K273" s="127"/>
      <c r="L273" s="127"/>
      <c r="M273" s="127"/>
      <c r="N273" s="127"/>
      <c r="O273" s="127"/>
      <c r="P273" s="127"/>
      <c r="Q273" s="127"/>
      <c r="R273" s="127"/>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row>
    <row r="274" spans="1:57" ht="14.25" x14ac:dyDescent="0.15">
      <c r="A274" s="127"/>
      <c r="B274" s="127"/>
      <c r="C274" s="127"/>
      <c r="D274" s="127"/>
      <c r="E274" s="127"/>
      <c r="F274" s="127"/>
      <c r="G274" s="127"/>
      <c r="H274" s="127"/>
      <c r="I274" s="127"/>
      <c r="J274" s="127"/>
      <c r="K274" s="127"/>
      <c r="L274" s="127"/>
      <c r="M274" s="127"/>
      <c r="N274" s="127"/>
      <c r="O274" s="127"/>
      <c r="P274" s="127"/>
      <c r="Q274" s="127"/>
      <c r="R274" s="127"/>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row>
    <row r="275" spans="1:57" ht="14.25" x14ac:dyDescent="0.15">
      <c r="A275" s="127"/>
      <c r="B275" s="127"/>
      <c r="C275" s="127"/>
      <c r="D275" s="127"/>
      <c r="E275" s="127"/>
      <c r="F275" s="127"/>
      <c r="G275" s="127"/>
      <c r="H275" s="127"/>
      <c r="I275" s="127"/>
      <c r="J275" s="127"/>
      <c r="K275" s="127"/>
      <c r="L275" s="127"/>
      <c r="M275" s="127"/>
      <c r="N275" s="127"/>
      <c r="O275" s="127"/>
      <c r="P275" s="127"/>
      <c r="Q275" s="127"/>
      <c r="R275" s="127"/>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row>
    <row r="276" spans="1:57" ht="14.25" x14ac:dyDescent="0.15">
      <c r="A276" s="127"/>
      <c r="B276" s="127"/>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row>
    <row r="277" spans="1:57" ht="14.25" x14ac:dyDescent="0.15">
      <c r="A277" s="127"/>
      <c r="B277" s="127"/>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row>
    <row r="278" spans="1:57" ht="14.25" x14ac:dyDescent="0.15">
      <c r="A278" s="127"/>
      <c r="B278" s="127"/>
      <c r="C278" s="127"/>
      <c r="D278" s="127"/>
      <c r="E278" s="127"/>
      <c r="F278" s="127"/>
      <c r="G278" s="127"/>
      <c r="H278" s="127"/>
      <c r="I278" s="127"/>
      <c r="J278" s="127"/>
      <c r="K278" s="127"/>
      <c r="L278" s="127"/>
      <c r="M278" s="127"/>
      <c r="N278" s="127"/>
      <c r="O278" s="127"/>
      <c r="P278" s="127"/>
      <c r="Q278" s="127"/>
      <c r="R278" s="127"/>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row>
    <row r="279" spans="1:57" ht="14.25" x14ac:dyDescent="0.15">
      <c r="A279" s="127"/>
      <c r="B279" s="127"/>
      <c r="C279" s="127"/>
      <c r="D279" s="127"/>
      <c r="E279" s="127"/>
      <c r="F279" s="127"/>
      <c r="G279" s="127"/>
      <c r="H279" s="127"/>
      <c r="I279" s="127"/>
      <c r="J279" s="127"/>
      <c r="K279" s="127"/>
      <c r="L279" s="127"/>
      <c r="M279" s="127"/>
      <c r="N279" s="127"/>
      <c r="O279" s="127"/>
      <c r="P279" s="127"/>
      <c r="Q279" s="127"/>
      <c r="R279" s="127"/>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row>
    <row r="280" spans="1:57" ht="14.25" x14ac:dyDescent="0.15">
      <c r="A280" s="127"/>
      <c r="B280" s="127"/>
      <c r="C280" s="127"/>
      <c r="D280" s="127"/>
      <c r="E280" s="127"/>
      <c r="F280" s="127"/>
      <c r="G280" s="127"/>
      <c r="H280" s="127"/>
      <c r="I280" s="127"/>
      <c r="J280" s="127"/>
      <c r="K280" s="127"/>
      <c r="L280" s="127"/>
      <c r="M280" s="127"/>
      <c r="N280" s="127"/>
      <c r="O280" s="127"/>
      <c r="P280" s="127"/>
      <c r="Q280" s="127"/>
      <c r="R280" s="127"/>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row>
    <row r="281" spans="1:57" ht="14.25" x14ac:dyDescent="0.15">
      <c r="A281" s="127"/>
      <c r="B281" s="127"/>
      <c r="C281" s="127"/>
      <c r="D281" s="127"/>
      <c r="E281" s="127"/>
      <c r="F281" s="127"/>
      <c r="G281" s="127"/>
      <c r="H281" s="127"/>
      <c r="I281" s="127"/>
      <c r="J281" s="127"/>
      <c r="K281" s="127"/>
      <c r="L281" s="127"/>
      <c r="M281" s="127"/>
      <c r="N281" s="127"/>
      <c r="O281" s="127"/>
      <c r="P281" s="127"/>
      <c r="Q281" s="127"/>
      <c r="R281" s="127"/>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row>
    <row r="282" spans="1:57" ht="14.25" x14ac:dyDescent="0.15">
      <c r="A282" s="127"/>
      <c r="B282" s="127"/>
      <c r="C282" s="127"/>
      <c r="D282" s="127"/>
      <c r="E282" s="127"/>
      <c r="F282" s="127"/>
      <c r="G282" s="127"/>
      <c r="H282" s="127"/>
      <c r="I282" s="127"/>
      <c r="J282" s="127"/>
      <c r="K282" s="127"/>
      <c r="L282" s="127"/>
      <c r="M282" s="127"/>
      <c r="N282" s="127"/>
      <c r="O282" s="127"/>
      <c r="P282" s="127"/>
      <c r="Q282" s="127"/>
      <c r="R282" s="127"/>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row>
    <row r="283" spans="1:57" ht="14.25" x14ac:dyDescent="0.15">
      <c r="A283" s="127"/>
      <c r="B283" s="127"/>
      <c r="C283" s="127"/>
      <c r="D283" s="127"/>
      <c r="E283" s="127"/>
      <c r="F283" s="127"/>
      <c r="G283" s="127"/>
      <c r="H283" s="127"/>
      <c r="I283" s="127"/>
      <c r="J283" s="127"/>
      <c r="K283" s="127"/>
      <c r="L283" s="127"/>
      <c r="M283" s="127"/>
      <c r="N283" s="127"/>
      <c r="O283" s="127"/>
      <c r="P283" s="127"/>
      <c r="Q283" s="127"/>
      <c r="R283" s="127"/>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row>
    <row r="284" spans="1:57" ht="14.25" x14ac:dyDescent="0.15">
      <c r="A284" s="127"/>
      <c r="B284" s="127"/>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row>
    <row r="285" spans="1:57" ht="14.25" x14ac:dyDescent="0.15">
      <c r="A285" s="127"/>
      <c r="B285" s="127"/>
      <c r="C285" s="127"/>
      <c r="D285" s="127"/>
      <c r="E285" s="127"/>
      <c r="F285" s="127"/>
      <c r="G285" s="127"/>
      <c r="H285" s="127"/>
      <c r="I285" s="127"/>
      <c r="J285" s="127"/>
      <c r="K285" s="127"/>
      <c r="L285" s="127"/>
      <c r="M285" s="127"/>
      <c r="N285" s="127"/>
      <c r="O285" s="127"/>
      <c r="P285" s="127"/>
      <c r="Q285" s="127"/>
      <c r="R285" s="127"/>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row>
    <row r="286" spans="1:57" ht="14.25" x14ac:dyDescent="0.15">
      <c r="A286" s="127"/>
      <c r="B286" s="127"/>
      <c r="C286" s="127"/>
      <c r="D286" s="127"/>
      <c r="E286" s="127"/>
      <c r="F286" s="127"/>
      <c r="G286" s="127"/>
      <c r="H286" s="127"/>
      <c r="I286" s="127"/>
      <c r="J286" s="127"/>
      <c r="K286" s="127"/>
      <c r="L286" s="127"/>
      <c r="M286" s="127"/>
      <c r="N286" s="127"/>
      <c r="O286" s="127"/>
      <c r="P286" s="127"/>
      <c r="Q286" s="127"/>
      <c r="R286" s="127"/>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row>
    <row r="287" spans="1:57" ht="14.25" x14ac:dyDescent="0.15">
      <c r="A287" s="127"/>
      <c r="B287" s="127"/>
      <c r="C287" s="127"/>
      <c r="D287" s="127"/>
      <c r="E287" s="127"/>
      <c r="F287" s="127"/>
      <c r="G287" s="127"/>
      <c r="H287" s="127"/>
      <c r="I287" s="127"/>
      <c r="J287" s="127"/>
      <c r="K287" s="127"/>
      <c r="L287" s="127"/>
      <c r="M287" s="127"/>
      <c r="N287" s="127"/>
      <c r="O287" s="127"/>
      <c r="P287" s="127"/>
      <c r="Q287" s="127"/>
      <c r="R287" s="127"/>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7"/>
      <c r="BD287" s="127"/>
      <c r="BE287" s="127"/>
    </row>
    <row r="288" spans="1:57" ht="14.25" x14ac:dyDescent="0.15">
      <c r="A288" s="127"/>
      <c r="B288" s="127"/>
      <c r="C288" s="127"/>
      <c r="D288" s="127"/>
      <c r="E288" s="127"/>
      <c r="F288" s="127"/>
      <c r="G288" s="127"/>
      <c r="H288" s="127"/>
      <c r="I288" s="127"/>
      <c r="J288" s="127"/>
      <c r="K288" s="127"/>
      <c r="L288" s="127"/>
      <c r="M288" s="127"/>
      <c r="N288" s="127"/>
      <c r="O288" s="127"/>
      <c r="P288" s="127"/>
      <c r="Q288" s="127"/>
      <c r="R288" s="127"/>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7"/>
      <c r="BD288" s="127"/>
      <c r="BE288" s="127"/>
    </row>
    <row r="289" spans="1:57" ht="14.25" x14ac:dyDescent="0.15">
      <c r="A289" s="127"/>
      <c r="B289" s="127"/>
      <c r="C289" s="127"/>
      <c r="D289" s="127"/>
      <c r="E289" s="127"/>
      <c r="F289" s="127"/>
      <c r="G289" s="127"/>
      <c r="H289" s="127"/>
      <c r="I289" s="127"/>
      <c r="J289" s="127"/>
      <c r="K289" s="127"/>
      <c r="L289" s="127"/>
      <c r="M289" s="127"/>
      <c r="N289" s="127"/>
      <c r="O289" s="127"/>
      <c r="P289" s="127"/>
      <c r="Q289" s="127"/>
      <c r="R289" s="127"/>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c r="AR289" s="127"/>
      <c r="AS289" s="127"/>
      <c r="AT289" s="127"/>
      <c r="AU289" s="127"/>
      <c r="AV289" s="127"/>
      <c r="AW289" s="127"/>
      <c r="AX289" s="127"/>
      <c r="AY289" s="127"/>
      <c r="AZ289" s="127"/>
      <c r="BA289" s="127"/>
      <c r="BB289" s="127"/>
      <c r="BC289" s="127"/>
      <c r="BD289" s="127"/>
      <c r="BE289" s="127"/>
    </row>
    <row r="290" spans="1:57" ht="14.25" x14ac:dyDescent="0.15">
      <c r="A290" s="127"/>
      <c r="B290" s="127"/>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7"/>
      <c r="BD290" s="127"/>
      <c r="BE290" s="127"/>
    </row>
    <row r="291" spans="1:57" ht="14.25" x14ac:dyDescent="0.15">
      <c r="A291" s="127"/>
      <c r="B291" s="127"/>
      <c r="C291" s="127"/>
      <c r="D291" s="127"/>
      <c r="E291" s="127"/>
      <c r="F291" s="127"/>
      <c r="G291" s="127"/>
      <c r="H291" s="127"/>
      <c r="I291" s="127"/>
      <c r="J291" s="127"/>
      <c r="K291" s="127"/>
      <c r="L291" s="127"/>
      <c r="M291" s="127"/>
      <c r="N291" s="127"/>
      <c r="O291" s="127"/>
      <c r="P291" s="127"/>
      <c r="Q291" s="127"/>
      <c r="R291" s="127"/>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c r="AR291" s="127"/>
      <c r="AS291" s="127"/>
      <c r="AT291" s="127"/>
      <c r="AU291" s="127"/>
      <c r="AV291" s="127"/>
      <c r="AW291" s="127"/>
      <c r="AX291" s="127"/>
      <c r="AY291" s="127"/>
      <c r="AZ291" s="127"/>
      <c r="BA291" s="127"/>
      <c r="BB291" s="127"/>
      <c r="BC291" s="127"/>
      <c r="BD291" s="127"/>
      <c r="BE291" s="127"/>
    </row>
    <row r="292" spans="1:57" ht="14.25" x14ac:dyDescent="0.15">
      <c r="A292" s="127"/>
      <c r="B292" s="127"/>
      <c r="C292" s="127"/>
      <c r="D292" s="127"/>
      <c r="E292" s="127"/>
      <c r="F292" s="127"/>
      <c r="G292" s="127"/>
      <c r="H292" s="127"/>
      <c r="I292" s="127"/>
      <c r="J292" s="127"/>
      <c r="K292" s="127"/>
      <c r="L292" s="127"/>
      <c r="M292" s="127"/>
      <c r="N292" s="127"/>
      <c r="O292" s="127"/>
      <c r="P292" s="127"/>
      <c r="Q292" s="127"/>
      <c r="R292" s="127"/>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27"/>
      <c r="AV292" s="127"/>
      <c r="AW292" s="127"/>
      <c r="AX292" s="127"/>
      <c r="AY292" s="127"/>
      <c r="AZ292" s="127"/>
      <c r="BA292" s="127"/>
      <c r="BB292" s="127"/>
      <c r="BC292" s="127"/>
      <c r="BD292" s="127"/>
      <c r="BE292" s="127"/>
    </row>
    <row r="293" spans="1:57" ht="14.25" x14ac:dyDescent="0.15">
      <c r="A293" s="127"/>
      <c r="B293" s="127"/>
      <c r="C293" s="127"/>
      <c r="D293" s="127"/>
      <c r="E293" s="127"/>
      <c r="F293" s="127"/>
      <c r="G293" s="127"/>
      <c r="H293" s="127"/>
      <c r="I293" s="127"/>
      <c r="J293" s="127"/>
      <c r="K293" s="127"/>
      <c r="L293" s="127"/>
      <c r="M293" s="127"/>
      <c r="N293" s="127"/>
      <c r="O293" s="127"/>
      <c r="P293" s="127"/>
      <c r="Q293" s="127"/>
      <c r="R293" s="127"/>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7"/>
      <c r="BD293" s="127"/>
      <c r="BE293" s="127"/>
    </row>
    <row r="294" spans="1:57" ht="14.25" x14ac:dyDescent="0.15">
      <c r="A294" s="127"/>
      <c r="B294" s="127"/>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c r="AR294" s="127"/>
      <c r="AS294" s="127"/>
      <c r="AT294" s="127"/>
      <c r="AU294" s="127"/>
      <c r="AV294" s="127"/>
      <c r="AW294" s="127"/>
      <c r="AX294" s="127"/>
      <c r="AY294" s="127"/>
      <c r="AZ294" s="127"/>
      <c r="BA294" s="127"/>
      <c r="BB294" s="127"/>
      <c r="BC294" s="127"/>
      <c r="BD294" s="127"/>
      <c r="BE294" s="127"/>
    </row>
    <row r="295" spans="1:57" ht="14.25" x14ac:dyDescent="0.15">
      <c r="A295" s="127"/>
      <c r="B295" s="127"/>
      <c r="C295" s="127"/>
      <c r="D295" s="127"/>
      <c r="E295" s="127"/>
      <c r="F295" s="127"/>
      <c r="G295" s="127"/>
      <c r="H295" s="127"/>
      <c r="I295" s="127"/>
      <c r="J295" s="127"/>
      <c r="K295" s="127"/>
      <c r="L295" s="127"/>
      <c r="M295" s="127"/>
      <c r="N295" s="127"/>
      <c r="O295" s="127"/>
      <c r="P295" s="127"/>
      <c r="Q295" s="127"/>
      <c r="R295" s="127"/>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c r="AR295" s="127"/>
      <c r="AS295" s="127"/>
      <c r="AT295" s="127"/>
      <c r="AU295" s="127"/>
      <c r="AV295" s="127"/>
      <c r="AW295" s="127"/>
      <c r="AX295" s="127"/>
      <c r="AY295" s="127"/>
      <c r="AZ295" s="127"/>
      <c r="BA295" s="127"/>
      <c r="BB295" s="127"/>
      <c r="BC295" s="127"/>
      <c r="BD295" s="127"/>
      <c r="BE295" s="127"/>
    </row>
    <row r="296" spans="1:57" ht="14.25" x14ac:dyDescent="0.15">
      <c r="A296" s="127"/>
      <c r="B296" s="127"/>
      <c r="C296" s="127"/>
      <c r="D296" s="127"/>
      <c r="E296" s="127"/>
      <c r="F296" s="127"/>
      <c r="G296" s="127"/>
      <c r="H296" s="127"/>
      <c r="I296" s="127"/>
      <c r="J296" s="127"/>
      <c r="K296" s="127"/>
      <c r="L296" s="127"/>
      <c r="M296" s="127"/>
      <c r="N296" s="127"/>
      <c r="O296" s="127"/>
      <c r="P296" s="127"/>
      <c r="Q296" s="127"/>
      <c r="R296" s="127"/>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c r="AR296" s="127"/>
      <c r="AS296" s="127"/>
      <c r="AT296" s="127"/>
      <c r="AU296" s="127"/>
      <c r="AV296" s="127"/>
      <c r="AW296" s="127"/>
      <c r="AX296" s="127"/>
      <c r="AY296" s="127"/>
      <c r="AZ296" s="127"/>
      <c r="BA296" s="127"/>
      <c r="BB296" s="127"/>
      <c r="BC296" s="127"/>
      <c r="BD296" s="127"/>
      <c r="BE296" s="127"/>
    </row>
    <row r="297" spans="1:57" ht="14.25" x14ac:dyDescent="0.15">
      <c r="A297" s="127"/>
      <c r="B297" s="127"/>
      <c r="C297" s="127"/>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c r="AR297" s="127"/>
      <c r="AS297" s="127"/>
      <c r="AT297" s="127"/>
      <c r="AU297" s="127"/>
      <c r="AV297" s="127"/>
      <c r="AW297" s="127"/>
      <c r="AX297" s="127"/>
      <c r="AY297" s="127"/>
      <c r="AZ297" s="127"/>
      <c r="BA297" s="127"/>
      <c r="BB297" s="127"/>
      <c r="BC297" s="127"/>
      <c r="BD297" s="127"/>
      <c r="BE297" s="127"/>
    </row>
    <row r="298" spans="1:57" ht="14.25" x14ac:dyDescent="0.15">
      <c r="A298" s="127"/>
      <c r="B298" s="127"/>
      <c r="C298" s="127"/>
      <c r="D298" s="127"/>
      <c r="E298" s="127"/>
      <c r="F298" s="127"/>
      <c r="G298" s="127"/>
      <c r="H298" s="127"/>
      <c r="I298" s="127"/>
      <c r="J298" s="127"/>
      <c r="K298" s="127"/>
      <c r="L298" s="127"/>
      <c r="M298" s="127"/>
      <c r="N298" s="127"/>
      <c r="O298" s="127"/>
      <c r="P298" s="127"/>
      <c r="Q298" s="127"/>
      <c r="R298" s="127"/>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c r="AR298" s="127"/>
      <c r="AS298" s="127"/>
      <c r="AT298" s="127"/>
      <c r="AU298" s="127"/>
      <c r="AV298" s="127"/>
      <c r="AW298" s="127"/>
      <c r="AX298" s="127"/>
      <c r="AY298" s="127"/>
      <c r="AZ298" s="127"/>
      <c r="BA298" s="127"/>
      <c r="BB298" s="127"/>
      <c r="BC298" s="127"/>
      <c r="BD298" s="127"/>
      <c r="BE298" s="127"/>
    </row>
    <row r="299" spans="1:57" ht="14.25" x14ac:dyDescent="0.15">
      <c r="A299" s="127"/>
      <c r="B299" s="127"/>
      <c r="C299" s="127"/>
      <c r="D299" s="127"/>
      <c r="E299" s="127"/>
      <c r="F299" s="127"/>
      <c r="G299" s="127"/>
      <c r="H299" s="127"/>
      <c r="I299" s="127"/>
      <c r="J299" s="127"/>
      <c r="K299" s="127"/>
      <c r="L299" s="127"/>
      <c r="M299" s="127"/>
      <c r="N299" s="127"/>
      <c r="O299" s="127"/>
      <c r="P299" s="127"/>
      <c r="Q299" s="127"/>
      <c r="R299" s="127"/>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c r="AR299" s="127"/>
      <c r="AS299" s="127"/>
      <c r="AT299" s="127"/>
      <c r="AU299" s="127"/>
      <c r="AV299" s="127"/>
      <c r="AW299" s="127"/>
      <c r="AX299" s="127"/>
      <c r="AY299" s="127"/>
      <c r="AZ299" s="127"/>
      <c r="BA299" s="127"/>
      <c r="BB299" s="127"/>
      <c r="BC299" s="127"/>
      <c r="BD299" s="127"/>
      <c r="BE299" s="127"/>
    </row>
    <row r="300" spans="1:57" ht="14.25" x14ac:dyDescent="0.15">
      <c r="A300" s="127"/>
      <c r="B300" s="127"/>
      <c r="C300" s="127"/>
      <c r="D300" s="127"/>
      <c r="E300" s="127"/>
      <c r="F300" s="127"/>
      <c r="G300" s="127"/>
      <c r="H300" s="127"/>
      <c r="I300" s="127"/>
      <c r="J300" s="127"/>
      <c r="K300" s="127"/>
      <c r="L300" s="127"/>
      <c r="M300" s="127"/>
      <c r="N300" s="127"/>
      <c r="O300" s="127"/>
      <c r="P300" s="127"/>
      <c r="Q300" s="127"/>
      <c r="R300" s="127"/>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c r="AR300" s="127"/>
      <c r="AS300" s="127"/>
      <c r="AT300" s="127"/>
      <c r="AU300" s="127"/>
      <c r="AV300" s="127"/>
      <c r="AW300" s="127"/>
      <c r="AX300" s="127"/>
      <c r="AY300" s="127"/>
      <c r="AZ300" s="127"/>
      <c r="BA300" s="127"/>
      <c r="BB300" s="127"/>
      <c r="BC300" s="127"/>
      <c r="BD300" s="127"/>
      <c r="BE300" s="127"/>
    </row>
    <row r="301" spans="1:57" ht="14.25" x14ac:dyDescent="0.15">
      <c r="A301" s="127"/>
      <c r="B301" s="127"/>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7"/>
      <c r="AR301" s="127"/>
      <c r="AS301" s="127"/>
      <c r="AT301" s="127"/>
      <c r="AU301" s="127"/>
      <c r="AV301" s="127"/>
      <c r="AW301" s="127"/>
      <c r="AX301" s="127"/>
      <c r="AY301" s="127"/>
      <c r="AZ301" s="127"/>
      <c r="BA301" s="127"/>
      <c r="BB301" s="127"/>
      <c r="BC301" s="127"/>
      <c r="BD301" s="127"/>
      <c r="BE301" s="127"/>
    </row>
    <row r="302" spans="1:57" ht="14.25" x14ac:dyDescent="0.15">
      <c r="A302" s="127"/>
      <c r="B302" s="127"/>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c r="AR302" s="127"/>
      <c r="AS302" s="127"/>
      <c r="AT302" s="127"/>
      <c r="AU302" s="127"/>
      <c r="AV302" s="127"/>
      <c r="AW302" s="127"/>
      <c r="AX302" s="127"/>
      <c r="AY302" s="127"/>
      <c r="AZ302" s="127"/>
      <c r="BA302" s="127"/>
      <c r="BB302" s="127"/>
      <c r="BC302" s="127"/>
      <c r="BD302" s="127"/>
      <c r="BE302" s="127"/>
    </row>
    <row r="303" spans="1:57" ht="14.25" x14ac:dyDescent="0.15">
      <c r="A303" s="127"/>
      <c r="B303" s="127"/>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c r="Y303" s="127"/>
      <c r="Z303" s="127"/>
      <c r="AA303" s="127"/>
      <c r="AB303" s="127"/>
      <c r="AC303" s="127"/>
      <c r="AD303" s="127"/>
      <c r="AE303" s="127"/>
      <c r="AF303" s="127"/>
      <c r="AG303" s="127"/>
      <c r="AH303" s="127"/>
      <c r="AI303" s="127"/>
      <c r="AJ303" s="127"/>
      <c r="AK303" s="127"/>
      <c r="AL303" s="127"/>
      <c r="AM303" s="127"/>
      <c r="AN303" s="127"/>
      <c r="AO303" s="127"/>
      <c r="AP303" s="127"/>
      <c r="AQ303" s="127"/>
      <c r="AR303" s="127"/>
      <c r="AS303" s="127"/>
      <c r="AT303" s="127"/>
      <c r="AU303" s="127"/>
      <c r="AV303" s="127"/>
      <c r="AW303" s="127"/>
      <c r="AX303" s="127"/>
      <c r="AY303" s="127"/>
      <c r="AZ303" s="127"/>
      <c r="BA303" s="127"/>
      <c r="BB303" s="127"/>
      <c r="BC303" s="127"/>
      <c r="BD303" s="127"/>
      <c r="BE303" s="127"/>
    </row>
  </sheetData>
  <mergeCells count="110">
    <mergeCell ref="AP32:AQ32"/>
    <mergeCell ref="AP23:AQ23"/>
    <mergeCell ref="AR23:AS23"/>
    <mergeCell ref="AR24:AS24"/>
    <mergeCell ref="AR25:AS25"/>
    <mergeCell ref="AR26:AS26"/>
    <mergeCell ref="AR27:AS27"/>
    <mergeCell ref="AR28:AS28"/>
    <mergeCell ref="AR29:AS29"/>
    <mergeCell ref="AR30:AS30"/>
    <mergeCell ref="AR32:AS32"/>
    <mergeCell ref="AP24:AQ24"/>
    <mergeCell ref="AP25:AQ25"/>
    <mergeCell ref="AP26:AQ26"/>
    <mergeCell ref="AP27:AQ27"/>
    <mergeCell ref="AP28:AQ28"/>
    <mergeCell ref="AP29:AQ29"/>
    <mergeCell ref="B5:D5"/>
    <mergeCell ref="B7:D7"/>
    <mergeCell ref="B8:D8"/>
    <mergeCell ref="E23:G23"/>
    <mergeCell ref="E19:G19"/>
    <mergeCell ref="E22:G22"/>
    <mergeCell ref="E20:G20"/>
    <mergeCell ref="E21:G21"/>
    <mergeCell ref="AH21:AJ21"/>
    <mergeCell ref="AH22:AJ22"/>
    <mergeCell ref="AH20:AJ20"/>
    <mergeCell ref="AH23:AJ23"/>
    <mergeCell ref="AD20:AE20"/>
    <mergeCell ref="AD21:AE21"/>
    <mergeCell ref="AD22:AE22"/>
    <mergeCell ref="AD23:AE23"/>
    <mergeCell ref="AD19:AE19"/>
    <mergeCell ref="AH19:AJ19"/>
    <mergeCell ref="B13:AA13"/>
    <mergeCell ref="B6:D6"/>
    <mergeCell ref="AY23:AZ23"/>
    <mergeCell ref="AR22:AS22"/>
    <mergeCell ref="B33:H33"/>
    <mergeCell ref="E26:G26"/>
    <mergeCell ref="E27:G27"/>
    <mergeCell ref="E28:G28"/>
    <mergeCell ref="E29:G29"/>
    <mergeCell ref="E30:G30"/>
    <mergeCell ref="AH24:AJ24"/>
    <mergeCell ref="AH25:AJ25"/>
    <mergeCell ref="AB33:AK33"/>
    <mergeCell ref="AH30:AJ30"/>
    <mergeCell ref="AH32:AJ32"/>
    <mergeCell ref="AH28:AJ28"/>
    <mergeCell ref="AH29:AJ29"/>
    <mergeCell ref="AH26:AJ26"/>
    <mergeCell ref="AD32:AE32"/>
    <mergeCell ref="AD30:AE30"/>
    <mergeCell ref="AD29:AE29"/>
    <mergeCell ref="AD28:AE28"/>
    <mergeCell ref="AO33:AX33"/>
    <mergeCell ref="AY33:AZ33"/>
    <mergeCell ref="AP22:AQ22"/>
    <mergeCell ref="E32:G32"/>
    <mergeCell ref="AT32:AW32"/>
    <mergeCell ref="AT30:AW30"/>
    <mergeCell ref="AT29:AW29"/>
    <mergeCell ref="AT28:AW28"/>
    <mergeCell ref="AT27:AW27"/>
    <mergeCell ref="AY32:AZ32"/>
    <mergeCell ref="AY29:AZ29"/>
    <mergeCell ref="AY30:AZ30"/>
    <mergeCell ref="AY27:AZ27"/>
    <mergeCell ref="AD24:AE24"/>
    <mergeCell ref="AD27:AE27"/>
    <mergeCell ref="AD26:AE26"/>
    <mergeCell ref="AD25:AE25"/>
    <mergeCell ref="AP30:AQ30"/>
    <mergeCell ref="AD13:AI13"/>
    <mergeCell ref="AB13:AC13"/>
    <mergeCell ref="AT20:AW20"/>
    <mergeCell ref="AT21:AW21"/>
    <mergeCell ref="AT22:AW22"/>
    <mergeCell ref="AR21:AS21"/>
    <mergeCell ref="AP21:AQ21"/>
    <mergeCell ref="AR20:AS20"/>
    <mergeCell ref="AP19:AQ19"/>
    <mergeCell ref="AR19:AS19"/>
    <mergeCell ref="AP20:AQ20"/>
    <mergeCell ref="E31:G31"/>
    <mergeCell ref="AD31:AE31"/>
    <mergeCell ref="AH31:AJ31"/>
    <mergeCell ref="AP31:AQ31"/>
    <mergeCell ref="AR31:AS31"/>
    <mergeCell ref="AJ13:AY13"/>
    <mergeCell ref="AO18:AY18"/>
    <mergeCell ref="AY28:AZ28"/>
    <mergeCell ref="AY25:AZ25"/>
    <mergeCell ref="AY26:AZ26"/>
    <mergeCell ref="AY24:AZ24"/>
    <mergeCell ref="AT23:AW23"/>
    <mergeCell ref="AT24:AW24"/>
    <mergeCell ref="AT25:AW25"/>
    <mergeCell ref="AT26:AW26"/>
    <mergeCell ref="AT31:AW31"/>
    <mergeCell ref="AY21:AZ21"/>
    <mergeCell ref="AY22:AZ22"/>
    <mergeCell ref="AY19:AZ19"/>
    <mergeCell ref="AY20:AZ20"/>
    <mergeCell ref="AT19:AW19"/>
    <mergeCell ref="E24:G24"/>
    <mergeCell ref="E25:G25"/>
    <mergeCell ref="AH27:AJ27"/>
  </mergeCells>
  <phoneticPr fontId="1"/>
  <conditionalFormatting sqref="M17:Q17">
    <cfRule type="expression" dxfId="27" priority="45">
      <formula>$L$17="多言語翻訳機導入事業"</formula>
    </cfRule>
    <cfRule type="containsBlanks" dxfId="26" priority="47">
      <formula>LEN(TRIM(M17))=0</formula>
    </cfRule>
  </conditionalFormatting>
  <conditionalFormatting sqref="B17:L17">
    <cfRule type="containsBlanks" dxfId="25" priority="40">
      <formula>LEN(TRIM(B17))=0</formula>
    </cfRule>
  </conditionalFormatting>
  <conditionalFormatting sqref="U17:AA17">
    <cfRule type="containsBlanks" dxfId="24" priority="48">
      <formula>LEN(TRIM(U17))=0</formula>
    </cfRule>
  </conditionalFormatting>
  <conditionalFormatting sqref="C23:C32">
    <cfRule type="expression" dxfId="23" priority="41">
      <formula>$C$23=""</formula>
    </cfRule>
  </conditionalFormatting>
  <conditionalFormatting sqref="E23:E32">
    <cfRule type="expression" dxfId="22" priority="42">
      <formula>$E$23=""</formula>
    </cfRule>
  </conditionalFormatting>
  <conditionalFormatting sqref="H23:H32">
    <cfRule type="expression" dxfId="21" priority="43">
      <formula>$H$23=""</formula>
    </cfRule>
  </conditionalFormatting>
  <conditionalFormatting sqref="I23 I25:I32">
    <cfRule type="expression" dxfId="20" priority="44">
      <formula>$I$23=""</formula>
    </cfRule>
  </conditionalFormatting>
  <conditionalFormatting sqref="AD17">
    <cfRule type="containsBlanks" dxfId="19" priority="50">
      <formula>LEN(TRIM(AD17))=0</formula>
    </cfRule>
  </conditionalFormatting>
  <conditionalFormatting sqref="AI17">
    <cfRule type="containsBlanks" dxfId="18" priority="36">
      <formula>LEN(TRIM(AI17))=0</formula>
    </cfRule>
  </conditionalFormatting>
  <conditionalFormatting sqref="AJ17 AM17:AY17">
    <cfRule type="containsBlanks" dxfId="17" priority="34">
      <formula>LEN(TRIM(AJ17))=0</formula>
    </cfRule>
  </conditionalFormatting>
  <conditionalFormatting sqref="AH23:AH32">
    <cfRule type="expression" dxfId="16" priority="29">
      <formula>$AH$23=""</formula>
    </cfRule>
  </conditionalFormatting>
  <conditionalFormatting sqref="AK23:AK32">
    <cfRule type="expression" dxfId="15" priority="28">
      <formula>$AK$23=""</formula>
    </cfRule>
  </conditionalFormatting>
  <conditionalFormatting sqref="AL27:AL32">
    <cfRule type="expression" dxfId="14" priority="27">
      <formula>$AL$23=""</formula>
    </cfRule>
  </conditionalFormatting>
  <conditionalFormatting sqref="AR23:AR32">
    <cfRule type="expression" dxfId="13" priority="26">
      <formula>$AR$23=""</formula>
    </cfRule>
  </conditionalFormatting>
  <conditionalFormatting sqref="AT23:AW30 AT32:AW32 AT31">
    <cfRule type="expression" dxfId="12" priority="25">
      <formula>$AT$23=""</formula>
    </cfRule>
  </conditionalFormatting>
  <conditionalFormatting sqref="AX23:AX32">
    <cfRule type="expression" dxfId="11" priority="24">
      <formula>$AX$23=""</formula>
    </cfRule>
  </conditionalFormatting>
  <conditionalFormatting sqref="AY23:AZ32">
    <cfRule type="expression" dxfId="10" priority="23">
      <formula>$AY$23=""</formula>
    </cfRule>
  </conditionalFormatting>
  <conditionalFormatting sqref="M14:Q17">
    <cfRule type="expression" dxfId="9" priority="22">
      <formula>$L$17="多言語翻訳機導入事業"</formula>
    </cfRule>
  </conditionalFormatting>
  <conditionalFormatting sqref="D23:D32">
    <cfRule type="expression" dxfId="8" priority="21">
      <formula>$D$23=""</formula>
    </cfRule>
  </conditionalFormatting>
  <conditionalFormatting sqref="AD23:AE30 AD32:AE32 AD31">
    <cfRule type="expression" dxfId="7" priority="18">
      <formula>$AD$23=""</formula>
    </cfRule>
  </conditionalFormatting>
  <conditionalFormatting sqref="AC27:AC32">
    <cfRule type="expression" dxfId="6" priority="14">
      <formula>$AC$23=""</formula>
    </cfRule>
  </conditionalFormatting>
  <conditionalFormatting sqref="AP23:AP32">
    <cfRule type="expression" dxfId="5" priority="13">
      <formula>$AP$23=""</formula>
    </cfRule>
  </conditionalFormatting>
  <conditionalFormatting sqref="I24">
    <cfRule type="expression" dxfId="4" priority="12">
      <formula>$I$23=""</formula>
    </cfRule>
  </conditionalFormatting>
  <conditionalFormatting sqref="AC23:AC26">
    <cfRule type="expression" dxfId="3" priority="4">
      <formula>$AC$23=""</formula>
    </cfRule>
  </conditionalFormatting>
  <conditionalFormatting sqref="AL23:AL26">
    <cfRule type="expression" dxfId="2" priority="3">
      <formula>$AL$23=""</formula>
    </cfRule>
  </conditionalFormatting>
  <conditionalFormatting sqref="AB17">
    <cfRule type="containsBlanks" dxfId="1" priority="52">
      <formula>LEN(TRIM(AB17))=0</formula>
    </cfRule>
  </conditionalFormatting>
  <conditionalFormatting sqref="AC17">
    <cfRule type="containsBlanks" dxfId="0" priority="51">
      <formula>LEN(TRIM(AC17))=0</formula>
    </cfRule>
  </conditionalFormatting>
  <dataValidations count="9">
    <dataValidation imeMode="fullKatakana" allowBlank="1" showInputMessage="1" showErrorMessage="1" sqref="AP17 AO16"/>
    <dataValidation type="textLength" imeMode="halfAlpha" allowBlank="1" showInputMessage="1" showErrorMessage="1" sqref="AS16 AQ16">
      <formula1>0</formula1>
      <formula2>4</formula2>
    </dataValidation>
    <dataValidation type="textLength" imeMode="halfAlpha" allowBlank="1" showInputMessage="1" showErrorMessage="1" sqref="AU16">
      <formula1>7</formula1>
      <formula2>7</formula2>
    </dataValidation>
    <dataValidation imeMode="halfAlpha" allowBlank="1" showInputMessage="1" showErrorMessage="1" sqref="I16:I17"/>
    <dataValidation type="list" allowBlank="1" showInputMessage="1" showErrorMessage="1" sqref="AD17">
      <formula1>"変更あり,変更なし"</formula1>
    </dataValidation>
    <dataValidation type="list" allowBlank="1" showInputMessage="1" showErrorMessage="1" sqref="AC20:AC22 C20:C22 AP20:AP22">
      <formula1>"保育に関する計画・記録に関する機能,園児の登園及び降園の管理に関する機能,保護者との連絡に関する機能,端末購入,多言語翻訳機導入事業"</formula1>
    </dataValidation>
    <dataValidation type="list" allowBlank="1" showInputMessage="1" showErrorMessage="1" sqref="K17">
      <formula1>"補助は受けていない,多言語翻訳機及びシステムの補助を受けている。,多言語翻訳機のみ補助をうけている。,システムのみ補助を受けている。"</formula1>
    </dataValidation>
    <dataValidation type="list" allowBlank="1" showInputMessage="1" showErrorMessage="1" sqref="BP16:BP17 BI17">
      <formula1>"　"</formula1>
    </dataValidation>
    <dataValidation type="textLength" imeMode="halfAlpha" showInputMessage="1" showErrorMessage="1" sqref="AU17">
      <formula1>0</formula1>
      <formula2>8</formula2>
    </dataValidation>
  </dataValidations>
  <pageMargins left="0.70866141732283472" right="0.70866141732283472" top="0.74803149606299213" bottom="0.74803149606299213" header="0.31496062992125984" footer="0.31496062992125984"/>
  <pageSetup paperSize="9" scale="13" orientation="portrait" horizontalDpi="300" verticalDpi="300" r:id="rId1"/>
  <colBreaks count="1" manualBreakCount="1">
    <brk id="64" max="302" man="1"/>
  </colBreaks>
  <ignoredErrors>
    <ignoredError sqref="AC16" numberStoredAsText="1"/>
  </ignoredErrors>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OFFSET(プルダウンリスト!$C$15,0,MATCH(K18,プルダウンリスト!$C$12:$H$12,0)-1,COUNTA(OFFSET(プルダウンリスト!$C$12,0,MATCH(K18,プルダウンリスト!$C$12:$H$12,0)-1,5,1)),1)</xm:f>
          </x14:formula1>
          <xm:sqref>AC32</xm:sqref>
        </x14:dataValidation>
        <x14:dataValidation type="list" allowBlank="1" showInputMessage="1" showErrorMessage="1">
          <x14:formula1>
            <xm:f>Sheet1!$B$2:$B$4</xm:f>
          </x14:formula1>
          <xm:sqref>L16</xm:sqref>
        </x14:dataValidation>
        <x14:dataValidation type="list" allowBlank="1" showInputMessage="1" showErrorMessage="1">
          <x14:formula1>
            <xm:f>Sheet1!$D$2:$D$4</xm:f>
          </x14:formula1>
          <xm:sqref>AT16:AT17</xm:sqref>
        </x14:dataValidation>
        <x14:dataValidation type="list" allowBlank="1" showInputMessage="1" showErrorMessage="1">
          <x14:formula1>
            <xm:f>OFFSET(プルダウンリスト!$C$2,0,MATCH(K17,プルダウンリスト!$C$1:$G$1,0)-1,COUNTA(OFFSET(プルダウンリスト!$C$2,0,MATCH(K17,プルダウンリスト!$C$1:$G$1,0)-1,2,1)),1)</xm:f>
          </x14:formula1>
          <xm:sqref>L17</xm:sqref>
        </x14:dataValidation>
        <x14:dataValidation type="list" allowBlank="1" showInputMessage="1" showErrorMessage="1">
          <x14:formula1>
            <xm:f>OFFSET(プルダウンリスト!$C$9,0,MATCH(M$18,プルダウンリスト!$C$12:$H$12,0)-1,COUNTA(OFFSET(プルダウンリスト!$C$9,0,MATCH(M$18,プルダウンリスト!$C$12:$H$12,0)-1,1,1)),1)</xm:f>
          </x14:formula1>
          <xm:sqref>M17:Q17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C32</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AC31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AP23:AQ23</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AP24:AQ24</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AP25:AQ25</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AP26:AQ26</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AP27:AQ27</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AP28:AQ28</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AP29:AQ29</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AP30:AQ30</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AP31:AQ31</xm:sqref>
        </x14:dataValidation>
        <x14:dataValidation type="list" allowBlank="1" showInputMessage="1" showErrorMessage="1">
          <x14:formula1>
            <xm:f>OFFSET(プルダウンリスト!$C$15,0,MATCH(K18,プルダウンリスト!$C$12:$H$12,0)-1,COUNTA(OFFSET(プルダウンリスト!$C$12,0,MATCH(K18,プルダウンリスト!$C$12:$H$12,0)-1,5,1)),1)</xm:f>
          </x14:formula1>
          <xm:sqref>AP32:AQ32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5"/>
  <sheetViews>
    <sheetView showGridLines="0" view="pageBreakPreview" zoomScale="85" zoomScaleNormal="85" zoomScaleSheetLayoutView="85" workbookViewId="0"/>
  </sheetViews>
  <sheetFormatPr defaultColWidth="3" defaultRowHeight="10.5" customHeight="1" x14ac:dyDescent="0.15"/>
  <cols>
    <col min="1" max="6" width="3.125" style="12" customWidth="1"/>
    <col min="7" max="24" width="4.25" style="10" customWidth="1"/>
    <col min="25" max="25" width="3.75" style="10" customWidth="1"/>
    <col min="26" max="16384" width="3" style="10"/>
  </cols>
  <sheetData>
    <row r="1" spans="1:25" ht="12" customHeight="1" x14ac:dyDescent="0.15">
      <c r="B1" s="12" t="s">
        <v>89</v>
      </c>
    </row>
    <row r="2" spans="1:25" ht="12" customHeight="1" x14ac:dyDescent="0.15">
      <c r="R2" s="86" t="s">
        <v>9</v>
      </c>
      <c r="S2" s="11" t="str">
        <f>IF(入力シート!B17="","",YEAR(入力シート!B17)-2018)</f>
        <v/>
      </c>
      <c r="T2" s="77" t="s">
        <v>8</v>
      </c>
      <c r="U2" s="77" t="str">
        <f>IF(入力シート!B17="","",MONTH(入力シート!B17))</f>
        <v/>
      </c>
      <c r="V2" s="77" t="s">
        <v>7</v>
      </c>
      <c r="W2" s="77" t="str">
        <f>IF(入力シート!B17="","",DAY(入力シート!B17))</f>
        <v/>
      </c>
      <c r="X2" s="77" t="s">
        <v>6</v>
      </c>
    </row>
    <row r="3" spans="1:25" ht="12" customHeight="1" x14ac:dyDescent="0.15">
      <c r="R3" s="86"/>
      <c r="S3" s="11"/>
      <c r="T3" s="77"/>
      <c r="U3" s="77"/>
      <c r="V3" s="77"/>
      <c r="W3" s="77"/>
      <c r="X3" s="77"/>
    </row>
    <row r="4" spans="1:25" ht="12" customHeight="1" x14ac:dyDescent="0.15"/>
    <row r="5" spans="1:25" ht="12" customHeight="1" x14ac:dyDescent="0.15">
      <c r="A5" s="352" t="s">
        <v>130</v>
      </c>
      <c r="B5" s="352"/>
      <c r="C5" s="352"/>
      <c r="D5" s="352"/>
      <c r="E5" s="352"/>
      <c r="F5" s="352"/>
      <c r="G5" s="352"/>
      <c r="H5" s="352"/>
      <c r="I5" s="352"/>
      <c r="J5" s="352"/>
      <c r="K5" s="352"/>
      <c r="L5" s="352"/>
      <c r="M5" s="352"/>
      <c r="N5" s="352"/>
      <c r="O5" s="352"/>
      <c r="P5" s="352"/>
      <c r="Q5" s="352"/>
      <c r="R5" s="352"/>
      <c r="S5" s="352"/>
      <c r="T5" s="352"/>
      <c r="U5" s="352"/>
      <c r="V5" s="352"/>
      <c r="W5" s="352"/>
      <c r="X5" s="352"/>
      <c r="Y5" s="12"/>
    </row>
    <row r="6" spans="1:25" ht="12" customHeight="1" x14ac:dyDescent="0.15">
      <c r="A6" s="352"/>
      <c r="B6" s="352"/>
      <c r="C6" s="352"/>
      <c r="D6" s="352"/>
      <c r="E6" s="352"/>
      <c r="F6" s="352"/>
      <c r="G6" s="352"/>
      <c r="H6" s="352"/>
      <c r="I6" s="352"/>
      <c r="J6" s="352"/>
      <c r="K6" s="352"/>
      <c r="L6" s="352"/>
      <c r="M6" s="352"/>
      <c r="N6" s="352"/>
      <c r="O6" s="352"/>
      <c r="P6" s="352"/>
      <c r="Q6" s="352"/>
      <c r="R6" s="352"/>
      <c r="S6" s="352"/>
      <c r="T6" s="352"/>
      <c r="U6" s="352"/>
      <c r="V6" s="352"/>
      <c r="W6" s="352"/>
      <c r="X6" s="352"/>
      <c r="Y6" s="12"/>
    </row>
    <row r="7" spans="1:25" ht="12" customHeight="1" x14ac:dyDescent="0.15"/>
    <row r="8" spans="1:25" ht="12" customHeight="1" x14ac:dyDescent="0.15">
      <c r="B8" s="12" t="s">
        <v>10</v>
      </c>
    </row>
    <row r="9" spans="1:25" ht="12" customHeight="1" x14ac:dyDescent="0.15"/>
    <row r="10" spans="1:25" ht="12" customHeight="1" x14ac:dyDescent="0.15">
      <c r="J10" s="12" t="s">
        <v>51</v>
      </c>
      <c r="K10" s="12"/>
      <c r="L10" s="12"/>
      <c r="M10" s="12"/>
      <c r="N10" s="12"/>
      <c r="O10" s="12"/>
    </row>
    <row r="11" spans="1:25" ht="12" customHeight="1" x14ac:dyDescent="0.15">
      <c r="J11" s="356" t="s">
        <v>23</v>
      </c>
      <c r="K11" s="356"/>
      <c r="L11" s="356"/>
      <c r="M11" s="356"/>
      <c r="N11" s="356"/>
      <c r="O11" s="356"/>
      <c r="P11" s="357" t="str">
        <f>IF(入力シート!D17="","",入力シート!D17)</f>
        <v/>
      </c>
      <c r="Q11" s="357"/>
      <c r="R11" s="357"/>
      <c r="S11" s="357"/>
      <c r="T11" s="357"/>
      <c r="U11" s="357"/>
      <c r="V11" s="357"/>
      <c r="W11" s="357"/>
      <c r="X11" s="357"/>
    </row>
    <row r="12" spans="1:25" ht="12" customHeight="1" x14ac:dyDescent="0.15">
      <c r="J12" s="356"/>
      <c r="K12" s="356"/>
      <c r="L12" s="356"/>
      <c r="M12" s="356"/>
      <c r="N12" s="356"/>
      <c r="O12" s="356"/>
      <c r="P12" s="357"/>
      <c r="Q12" s="357"/>
      <c r="R12" s="357"/>
      <c r="S12" s="357"/>
      <c r="T12" s="357"/>
      <c r="U12" s="357"/>
      <c r="V12" s="357"/>
      <c r="W12" s="357"/>
      <c r="X12" s="357"/>
    </row>
    <row r="13" spans="1:25" ht="12" customHeight="1" x14ac:dyDescent="0.15">
      <c r="J13" s="356"/>
      <c r="K13" s="356"/>
      <c r="L13" s="356"/>
      <c r="M13" s="356"/>
      <c r="N13" s="356"/>
      <c r="O13" s="356"/>
      <c r="P13" s="357"/>
      <c r="Q13" s="357"/>
      <c r="R13" s="357"/>
      <c r="S13" s="357"/>
      <c r="T13" s="357"/>
      <c r="U13" s="357"/>
      <c r="V13" s="357"/>
      <c r="W13" s="357"/>
      <c r="X13" s="357"/>
    </row>
    <row r="14" spans="1:25" ht="12" customHeight="1" x14ac:dyDescent="0.15">
      <c r="J14" s="356"/>
      <c r="K14" s="356"/>
      <c r="L14" s="356"/>
      <c r="M14" s="356"/>
      <c r="N14" s="356"/>
      <c r="O14" s="356"/>
      <c r="P14" s="357"/>
      <c r="Q14" s="357"/>
      <c r="R14" s="357"/>
      <c r="S14" s="357"/>
      <c r="T14" s="357"/>
      <c r="U14" s="357"/>
      <c r="V14" s="357"/>
      <c r="W14" s="357"/>
      <c r="X14" s="357"/>
    </row>
    <row r="15" spans="1:25" ht="12" customHeight="1" x14ac:dyDescent="0.15">
      <c r="J15" s="355" t="s">
        <v>24</v>
      </c>
      <c r="K15" s="355"/>
      <c r="L15" s="355"/>
      <c r="M15" s="355"/>
      <c r="N15" s="355"/>
      <c r="O15" s="355"/>
      <c r="P15" s="360" t="str">
        <f>IF(入力シート!E17="","",入力シート!E17)</f>
        <v/>
      </c>
      <c r="Q15" s="360"/>
      <c r="R15" s="360"/>
      <c r="S15" s="360"/>
      <c r="T15" s="360"/>
      <c r="U15" s="360"/>
      <c r="V15" s="360"/>
      <c r="W15" s="360"/>
      <c r="X15" s="360"/>
    </row>
    <row r="16" spans="1:25" ht="12" customHeight="1" x14ac:dyDescent="0.15">
      <c r="J16" s="355"/>
      <c r="K16" s="355"/>
      <c r="L16" s="355"/>
      <c r="M16" s="355"/>
      <c r="N16" s="355"/>
      <c r="O16" s="355"/>
      <c r="P16" s="360"/>
      <c r="Q16" s="360"/>
      <c r="R16" s="360"/>
      <c r="S16" s="360"/>
      <c r="T16" s="360"/>
      <c r="U16" s="360"/>
      <c r="V16" s="360"/>
      <c r="W16" s="360"/>
      <c r="X16" s="360"/>
    </row>
    <row r="17" spans="1:24" ht="12" customHeight="1" x14ac:dyDescent="0.15">
      <c r="J17" s="355"/>
      <c r="K17" s="355"/>
      <c r="L17" s="355"/>
      <c r="M17" s="355"/>
      <c r="N17" s="355"/>
      <c r="O17" s="355"/>
      <c r="P17" s="360"/>
      <c r="Q17" s="360"/>
      <c r="R17" s="360"/>
      <c r="S17" s="360"/>
      <c r="T17" s="360"/>
      <c r="U17" s="360"/>
      <c r="V17" s="360"/>
      <c r="W17" s="360"/>
      <c r="X17" s="360"/>
    </row>
    <row r="18" spans="1:24" ht="12" customHeight="1" x14ac:dyDescent="0.15">
      <c r="J18" s="355"/>
      <c r="K18" s="355"/>
      <c r="L18" s="355"/>
      <c r="M18" s="355"/>
      <c r="N18" s="355"/>
      <c r="O18" s="355"/>
      <c r="P18" s="360"/>
      <c r="Q18" s="360"/>
      <c r="R18" s="360"/>
      <c r="S18" s="360"/>
      <c r="T18" s="360"/>
      <c r="U18" s="360"/>
      <c r="V18" s="360"/>
      <c r="W18" s="360"/>
      <c r="X18" s="360"/>
    </row>
    <row r="19" spans="1:24" ht="12" customHeight="1" x14ac:dyDescent="0.15">
      <c r="J19" s="355" t="s">
        <v>11</v>
      </c>
      <c r="K19" s="355"/>
      <c r="L19" s="355"/>
      <c r="M19" s="355"/>
      <c r="N19" s="355"/>
      <c r="O19" s="355"/>
      <c r="P19" s="360" t="str">
        <f>入力シート!F17&amp;"　"&amp;入力シート!G17</f>
        <v>　</v>
      </c>
      <c r="Q19" s="360"/>
      <c r="R19" s="360"/>
      <c r="S19" s="360"/>
      <c r="T19" s="360"/>
      <c r="U19" s="360"/>
      <c r="V19" s="360"/>
      <c r="W19" s="360"/>
      <c r="X19" s="360"/>
    </row>
    <row r="20" spans="1:24" ht="12" customHeight="1" x14ac:dyDescent="0.15">
      <c r="J20" s="355"/>
      <c r="K20" s="355"/>
      <c r="L20" s="355"/>
      <c r="M20" s="355"/>
      <c r="N20" s="355"/>
      <c r="O20" s="355"/>
      <c r="P20" s="360"/>
      <c r="Q20" s="360"/>
      <c r="R20" s="360"/>
      <c r="S20" s="360"/>
      <c r="T20" s="360"/>
      <c r="U20" s="360"/>
      <c r="V20" s="360"/>
      <c r="W20" s="360"/>
      <c r="X20" s="360"/>
    </row>
    <row r="21" spans="1:24" ht="12" customHeight="1" x14ac:dyDescent="0.15">
      <c r="A21" s="358" t="s">
        <v>226</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row>
    <row r="22" spans="1:24" ht="12" customHeight="1" x14ac:dyDescent="0.15">
      <c r="A22" s="358"/>
      <c r="B22" s="358"/>
      <c r="C22" s="358"/>
      <c r="D22" s="358"/>
      <c r="E22" s="358"/>
      <c r="F22" s="358"/>
      <c r="G22" s="358"/>
      <c r="H22" s="358"/>
      <c r="I22" s="358"/>
      <c r="J22" s="358"/>
      <c r="K22" s="358"/>
      <c r="L22" s="358"/>
      <c r="M22" s="358"/>
      <c r="N22" s="358"/>
      <c r="O22" s="358"/>
      <c r="P22" s="358"/>
      <c r="Q22" s="358"/>
      <c r="R22" s="358"/>
      <c r="S22" s="358"/>
      <c r="T22" s="358"/>
      <c r="U22" s="358"/>
      <c r="V22" s="358"/>
      <c r="W22" s="358"/>
      <c r="X22" s="358"/>
    </row>
    <row r="23" spans="1:24" ht="12" customHeight="1" x14ac:dyDescent="0.15">
      <c r="A23" s="358"/>
      <c r="B23" s="358"/>
      <c r="C23" s="358"/>
      <c r="D23" s="358"/>
      <c r="E23" s="358"/>
      <c r="F23" s="358"/>
      <c r="G23" s="358"/>
      <c r="H23" s="358"/>
      <c r="I23" s="358"/>
      <c r="J23" s="358"/>
      <c r="K23" s="358"/>
      <c r="L23" s="358"/>
      <c r="M23" s="358"/>
      <c r="N23" s="358"/>
      <c r="O23" s="358"/>
      <c r="P23" s="358"/>
      <c r="Q23" s="358"/>
      <c r="R23" s="358"/>
      <c r="S23" s="358"/>
      <c r="T23" s="358"/>
      <c r="U23" s="358"/>
      <c r="V23" s="358"/>
      <c r="W23" s="358"/>
      <c r="X23" s="358"/>
    </row>
    <row r="24" spans="1:24" ht="12" customHeight="1" x14ac:dyDescent="0.15">
      <c r="A24" s="359"/>
      <c r="B24" s="359"/>
      <c r="C24" s="359"/>
      <c r="D24" s="359"/>
      <c r="E24" s="359"/>
      <c r="F24" s="359"/>
      <c r="G24" s="359"/>
      <c r="H24" s="359"/>
      <c r="I24" s="359"/>
      <c r="J24" s="359"/>
      <c r="K24" s="359"/>
      <c r="L24" s="359"/>
      <c r="M24" s="359"/>
      <c r="N24" s="359"/>
      <c r="O24" s="359"/>
      <c r="P24" s="359"/>
      <c r="Q24" s="359"/>
      <c r="R24" s="359"/>
      <c r="S24" s="359"/>
      <c r="T24" s="359"/>
      <c r="U24" s="359"/>
      <c r="V24" s="359"/>
      <c r="W24" s="359"/>
      <c r="X24" s="359"/>
    </row>
    <row r="25" spans="1:24" ht="12" customHeight="1" x14ac:dyDescent="0.15">
      <c r="A25" s="328" t="s">
        <v>227</v>
      </c>
      <c r="B25" s="328"/>
      <c r="C25" s="328"/>
      <c r="D25" s="328"/>
      <c r="E25" s="328"/>
      <c r="F25" s="328"/>
      <c r="G25" s="340" t="str">
        <f>IF(入力シート!$H$17="","",入力シート!$H$17)</f>
        <v/>
      </c>
      <c r="H25" s="340"/>
      <c r="I25" s="340"/>
      <c r="J25" s="340"/>
      <c r="K25" s="340"/>
      <c r="L25" s="340"/>
      <c r="M25" s="340"/>
      <c r="N25" s="340"/>
      <c r="O25" s="340"/>
      <c r="P25" s="340"/>
      <c r="Q25" s="340"/>
      <c r="R25" s="340"/>
      <c r="S25" s="340"/>
      <c r="T25" s="340"/>
      <c r="U25" s="340"/>
      <c r="V25" s="340"/>
      <c r="W25" s="340"/>
      <c r="X25" s="340"/>
    </row>
    <row r="26" spans="1:24" ht="12" customHeight="1" x14ac:dyDescent="0.15">
      <c r="A26" s="328"/>
      <c r="B26" s="328"/>
      <c r="C26" s="328"/>
      <c r="D26" s="328"/>
      <c r="E26" s="328"/>
      <c r="F26" s="328"/>
      <c r="G26" s="340"/>
      <c r="H26" s="340"/>
      <c r="I26" s="340"/>
      <c r="J26" s="340"/>
      <c r="K26" s="340"/>
      <c r="L26" s="340"/>
      <c r="M26" s="340"/>
      <c r="N26" s="340"/>
      <c r="O26" s="340"/>
      <c r="P26" s="340"/>
      <c r="Q26" s="340"/>
      <c r="R26" s="340"/>
      <c r="S26" s="340"/>
      <c r="T26" s="340"/>
      <c r="U26" s="340"/>
      <c r="V26" s="340"/>
      <c r="W26" s="340"/>
      <c r="X26" s="340"/>
    </row>
    <row r="27" spans="1:24" ht="12" customHeight="1" x14ac:dyDescent="0.15">
      <c r="A27" s="328"/>
      <c r="B27" s="328"/>
      <c r="C27" s="328"/>
      <c r="D27" s="328"/>
      <c r="E27" s="328"/>
      <c r="F27" s="328"/>
      <c r="G27" s="340"/>
      <c r="H27" s="340"/>
      <c r="I27" s="340"/>
      <c r="J27" s="340"/>
      <c r="K27" s="340"/>
      <c r="L27" s="340"/>
      <c r="M27" s="340"/>
      <c r="N27" s="340"/>
      <c r="O27" s="340"/>
      <c r="P27" s="340"/>
      <c r="Q27" s="340"/>
      <c r="R27" s="340"/>
      <c r="S27" s="340"/>
      <c r="T27" s="340"/>
      <c r="U27" s="340"/>
      <c r="V27" s="340"/>
      <c r="W27" s="340"/>
      <c r="X27" s="340"/>
    </row>
    <row r="28" spans="1:24" ht="12" customHeight="1" x14ac:dyDescent="0.15">
      <c r="A28" s="329" t="s">
        <v>228</v>
      </c>
      <c r="B28" s="329"/>
      <c r="C28" s="329"/>
      <c r="D28" s="329"/>
      <c r="E28" s="329"/>
      <c r="F28" s="329"/>
      <c r="G28" s="340" t="str">
        <f>IF(入力シート!$J$17="","",入力シート!$J$17)</f>
        <v/>
      </c>
      <c r="H28" s="340"/>
      <c r="I28" s="340"/>
      <c r="J28" s="340"/>
      <c r="K28" s="340"/>
      <c r="L28" s="340"/>
      <c r="M28" s="340"/>
      <c r="N28" s="340"/>
      <c r="O28" s="340"/>
      <c r="P28" s="340"/>
      <c r="Q28" s="340"/>
      <c r="R28" s="340"/>
      <c r="S28" s="340"/>
      <c r="T28" s="340"/>
      <c r="U28" s="340"/>
      <c r="V28" s="340"/>
      <c r="W28" s="340"/>
      <c r="X28" s="340"/>
    </row>
    <row r="29" spans="1:24" ht="12" customHeight="1" x14ac:dyDescent="0.15">
      <c r="A29" s="329"/>
      <c r="B29" s="329"/>
      <c r="C29" s="329"/>
      <c r="D29" s="329"/>
      <c r="E29" s="329"/>
      <c r="F29" s="329"/>
      <c r="G29" s="340"/>
      <c r="H29" s="340"/>
      <c r="I29" s="340"/>
      <c r="J29" s="340"/>
      <c r="K29" s="340"/>
      <c r="L29" s="340"/>
      <c r="M29" s="340"/>
      <c r="N29" s="340"/>
      <c r="O29" s="340"/>
      <c r="P29" s="340"/>
      <c r="Q29" s="340"/>
      <c r="R29" s="340"/>
      <c r="S29" s="340"/>
      <c r="T29" s="340"/>
      <c r="U29" s="340"/>
      <c r="V29" s="340"/>
      <c r="W29" s="340"/>
      <c r="X29" s="340"/>
    </row>
    <row r="30" spans="1:24" ht="12" customHeight="1" x14ac:dyDescent="0.15">
      <c r="A30" s="329"/>
      <c r="B30" s="329"/>
      <c r="C30" s="329"/>
      <c r="D30" s="329"/>
      <c r="E30" s="329"/>
      <c r="F30" s="329"/>
      <c r="G30" s="340"/>
      <c r="H30" s="340"/>
      <c r="I30" s="340"/>
      <c r="J30" s="340"/>
      <c r="K30" s="340"/>
      <c r="L30" s="340"/>
      <c r="M30" s="340"/>
      <c r="N30" s="340"/>
      <c r="O30" s="340"/>
      <c r="P30" s="340"/>
      <c r="Q30" s="340"/>
      <c r="R30" s="340"/>
      <c r="S30" s="340"/>
      <c r="T30" s="340"/>
      <c r="U30" s="340"/>
      <c r="V30" s="340"/>
      <c r="W30" s="340"/>
      <c r="X30" s="340"/>
    </row>
    <row r="31" spans="1:24" ht="5.25" customHeight="1" x14ac:dyDescent="0.15">
      <c r="A31" s="329" t="s">
        <v>26</v>
      </c>
      <c r="B31" s="329"/>
      <c r="C31" s="329"/>
      <c r="D31" s="329"/>
      <c r="E31" s="329"/>
      <c r="F31" s="329"/>
      <c r="G31" s="353" t="str">
        <f>IF(H31=入力シート!L17,"■","□")</f>
        <v>□</v>
      </c>
      <c r="H31" s="348" t="s">
        <v>25</v>
      </c>
      <c r="I31" s="348"/>
      <c r="J31" s="348"/>
      <c r="K31" s="348"/>
      <c r="L31" s="348"/>
      <c r="M31" s="348"/>
      <c r="N31" s="348"/>
      <c r="O31" s="348"/>
      <c r="P31" s="346" t="str">
        <f>IF(Q31=入力シート!L17,"■","□")</f>
        <v>□</v>
      </c>
      <c r="Q31" s="348" t="s">
        <v>94</v>
      </c>
      <c r="R31" s="348"/>
      <c r="S31" s="348"/>
      <c r="T31" s="348"/>
      <c r="U31" s="348"/>
      <c r="V31" s="348"/>
      <c r="W31" s="348"/>
      <c r="X31" s="349"/>
    </row>
    <row r="32" spans="1:24" ht="12" customHeight="1" x14ac:dyDescent="0.15">
      <c r="A32" s="329"/>
      <c r="B32" s="329"/>
      <c r="C32" s="329"/>
      <c r="D32" s="329"/>
      <c r="E32" s="329"/>
      <c r="F32" s="329"/>
      <c r="G32" s="354"/>
      <c r="H32" s="350"/>
      <c r="I32" s="350"/>
      <c r="J32" s="350"/>
      <c r="K32" s="350"/>
      <c r="L32" s="350"/>
      <c r="M32" s="350"/>
      <c r="N32" s="350"/>
      <c r="O32" s="350"/>
      <c r="P32" s="347"/>
      <c r="Q32" s="350"/>
      <c r="R32" s="350"/>
      <c r="S32" s="350"/>
      <c r="T32" s="350"/>
      <c r="U32" s="350"/>
      <c r="V32" s="350"/>
      <c r="W32" s="350"/>
      <c r="X32" s="351"/>
    </row>
    <row r="33" spans="1:24" ht="12" customHeight="1" x14ac:dyDescent="0.15">
      <c r="A33" s="329"/>
      <c r="B33" s="329"/>
      <c r="C33" s="329"/>
      <c r="D33" s="329"/>
      <c r="E33" s="329"/>
      <c r="F33" s="329"/>
      <c r="G33" s="14"/>
      <c r="H33" s="341" t="s">
        <v>27</v>
      </c>
      <c r="I33" s="341"/>
      <c r="J33" s="341"/>
      <c r="K33" s="341"/>
      <c r="L33" s="341"/>
      <c r="M33" s="341"/>
      <c r="N33" s="341"/>
      <c r="O33" s="341"/>
      <c r="P33" s="341"/>
      <c r="Q33" s="341"/>
      <c r="R33" s="341"/>
      <c r="S33" s="341"/>
      <c r="T33" s="341"/>
      <c r="U33" s="341"/>
      <c r="V33" s="341"/>
      <c r="W33" s="341"/>
      <c r="X33" s="342"/>
    </row>
    <row r="34" spans="1:24" ht="12" customHeight="1" x14ac:dyDescent="0.15">
      <c r="A34" s="329"/>
      <c r="B34" s="329"/>
      <c r="C34" s="329"/>
      <c r="D34" s="329"/>
      <c r="E34" s="329"/>
      <c r="F34" s="329"/>
      <c r="G34" s="15"/>
      <c r="H34" s="343"/>
      <c r="I34" s="343"/>
      <c r="J34" s="343"/>
      <c r="K34" s="343"/>
      <c r="L34" s="343"/>
      <c r="M34" s="343"/>
      <c r="N34" s="343"/>
      <c r="O34" s="343"/>
      <c r="P34" s="343"/>
      <c r="Q34" s="343"/>
      <c r="R34" s="343"/>
      <c r="S34" s="343"/>
      <c r="T34" s="343"/>
      <c r="U34" s="343"/>
      <c r="V34" s="343"/>
      <c r="W34" s="343"/>
      <c r="X34" s="344"/>
    </row>
    <row r="35" spans="1:24" ht="5.25" customHeight="1" x14ac:dyDescent="0.15">
      <c r="A35" s="370" t="s">
        <v>143</v>
      </c>
      <c r="B35" s="329"/>
      <c r="C35" s="329"/>
      <c r="D35" s="329"/>
      <c r="E35" s="329"/>
      <c r="F35" s="329"/>
      <c r="G35" s="16"/>
      <c r="H35" s="17"/>
      <c r="I35" s="17"/>
      <c r="J35" s="17"/>
      <c r="K35" s="17"/>
      <c r="L35" s="17"/>
      <c r="M35" s="17"/>
      <c r="N35" s="70"/>
      <c r="O35" s="70"/>
      <c r="P35" s="70"/>
      <c r="Q35" s="70"/>
      <c r="R35" s="70"/>
      <c r="S35" s="70"/>
      <c r="T35" s="70"/>
      <c r="U35" s="70"/>
      <c r="V35" s="17"/>
      <c r="W35" s="17"/>
      <c r="X35" s="18"/>
    </row>
    <row r="36" spans="1:24" ht="12" customHeight="1" x14ac:dyDescent="0.15">
      <c r="A36" s="329"/>
      <c r="B36" s="329"/>
      <c r="C36" s="329"/>
      <c r="D36" s="329"/>
      <c r="E36" s="329"/>
      <c r="F36" s="329"/>
      <c r="G36" s="99" t="str">
        <f>IF(入力シート!L17="多言語翻訳機導入事業","□",IF(入力シート!M17="○","■","□"))</f>
        <v>□</v>
      </c>
      <c r="H36" s="19" t="s">
        <v>131</v>
      </c>
      <c r="I36" s="19"/>
      <c r="J36" s="19"/>
      <c r="K36" s="19"/>
      <c r="L36" s="19"/>
      <c r="M36" s="19"/>
      <c r="N36" s="69"/>
      <c r="O36" s="69"/>
      <c r="P36" s="69"/>
      <c r="Q36" s="69"/>
      <c r="R36" s="69"/>
      <c r="S36" s="69"/>
      <c r="T36" s="69"/>
      <c r="U36" s="69"/>
      <c r="V36" s="19"/>
      <c r="W36" s="19"/>
      <c r="X36" s="21"/>
    </row>
    <row r="37" spans="1:24" ht="12" customHeight="1" x14ac:dyDescent="0.15">
      <c r="A37" s="329"/>
      <c r="B37" s="329"/>
      <c r="C37" s="329"/>
      <c r="D37" s="329"/>
      <c r="E37" s="329"/>
      <c r="F37" s="329"/>
      <c r="G37" s="99" t="str">
        <f>IF(入力シート!L17="多言語翻訳機導入事業","□",IF(入力シート!N17="○","■","□"))</f>
        <v>□</v>
      </c>
      <c r="H37" s="19" t="s">
        <v>132</v>
      </c>
      <c r="I37" s="19"/>
      <c r="J37" s="19"/>
      <c r="K37" s="19"/>
      <c r="L37" s="19"/>
      <c r="M37" s="19"/>
      <c r="N37" s="69"/>
      <c r="O37" s="69"/>
      <c r="P37" s="69"/>
      <c r="Q37" s="69"/>
      <c r="R37" s="69"/>
      <c r="S37" s="69"/>
      <c r="T37" s="69"/>
      <c r="U37" s="69"/>
      <c r="V37" s="19"/>
      <c r="W37" s="19"/>
      <c r="X37" s="21"/>
    </row>
    <row r="38" spans="1:24" ht="12" customHeight="1" x14ac:dyDescent="0.15">
      <c r="A38" s="329"/>
      <c r="B38" s="329"/>
      <c r="C38" s="329"/>
      <c r="D38" s="329"/>
      <c r="E38" s="329"/>
      <c r="F38" s="329"/>
      <c r="G38" s="99" t="str">
        <f>IF(入力シート!L17="多言語翻訳機導入事業","□",IF(入力シート!O17="○","■","□"))</f>
        <v>□</v>
      </c>
      <c r="H38" s="19" t="s">
        <v>133</v>
      </c>
      <c r="I38" s="19"/>
      <c r="J38" s="19"/>
      <c r="K38" s="19"/>
      <c r="L38" s="19"/>
      <c r="M38" s="19"/>
      <c r="N38" s="69"/>
      <c r="O38" s="69"/>
      <c r="P38" s="69"/>
      <c r="Q38" s="69"/>
      <c r="R38" s="69"/>
      <c r="S38" s="69"/>
      <c r="T38" s="69"/>
      <c r="U38" s="69"/>
      <c r="V38" s="19"/>
      <c r="W38" s="19"/>
      <c r="X38" s="21"/>
    </row>
    <row r="39" spans="1:24" ht="12" customHeight="1" x14ac:dyDescent="0.15">
      <c r="A39" s="329"/>
      <c r="B39" s="329"/>
      <c r="C39" s="329"/>
      <c r="D39" s="329"/>
      <c r="E39" s="329"/>
      <c r="F39" s="329"/>
      <c r="G39" s="99" t="str">
        <f>IF(入力シート!L17="多言語翻訳機導入事業","□",IF(入力シート!P17="○","■","□"))</f>
        <v>□</v>
      </c>
      <c r="H39" s="19" t="s">
        <v>198</v>
      </c>
      <c r="I39" s="19"/>
      <c r="J39" s="19"/>
      <c r="K39" s="19"/>
      <c r="L39" s="19"/>
      <c r="M39" s="19"/>
      <c r="N39" s="69"/>
      <c r="O39" s="69"/>
      <c r="P39" s="69"/>
      <c r="Q39" s="69"/>
      <c r="R39" s="69"/>
      <c r="S39" s="69"/>
      <c r="T39" s="69"/>
      <c r="U39" s="69"/>
      <c r="V39" s="19"/>
      <c r="W39" s="19"/>
      <c r="X39" s="21"/>
    </row>
    <row r="40" spans="1:24" ht="5.25" customHeight="1" x14ac:dyDescent="0.15">
      <c r="A40" s="329"/>
      <c r="B40" s="329"/>
      <c r="C40" s="329"/>
      <c r="D40" s="329"/>
      <c r="E40" s="329"/>
      <c r="F40" s="329"/>
      <c r="G40" s="15"/>
      <c r="H40" s="22"/>
      <c r="I40" s="22"/>
      <c r="J40" s="22"/>
      <c r="K40" s="22"/>
      <c r="L40" s="22"/>
      <c r="M40" s="22"/>
      <c r="N40" s="71"/>
      <c r="O40" s="71"/>
      <c r="P40" s="71"/>
      <c r="Q40" s="71"/>
      <c r="R40" s="71"/>
      <c r="S40" s="71"/>
      <c r="T40" s="71"/>
      <c r="U40" s="71"/>
      <c r="V40" s="22"/>
      <c r="W40" s="22"/>
      <c r="X40" s="24"/>
    </row>
    <row r="41" spans="1:24" ht="10.9" customHeight="1" x14ac:dyDescent="0.15">
      <c r="A41" s="361" t="s">
        <v>142</v>
      </c>
      <c r="B41" s="362"/>
      <c r="C41" s="362"/>
      <c r="D41" s="362"/>
      <c r="E41" s="362"/>
      <c r="F41" s="363"/>
      <c r="G41" s="14"/>
      <c r="H41" s="19"/>
      <c r="I41" s="19"/>
      <c r="J41" s="19"/>
      <c r="K41" s="19"/>
      <c r="L41" s="19"/>
      <c r="M41" s="19"/>
      <c r="N41" s="19"/>
      <c r="O41" s="19"/>
      <c r="P41" s="19"/>
      <c r="Q41" s="19"/>
      <c r="R41" s="19"/>
      <c r="S41" s="19"/>
      <c r="T41" s="19"/>
      <c r="U41" s="19"/>
      <c r="V41" s="19"/>
      <c r="W41" s="19"/>
      <c r="X41" s="21"/>
    </row>
    <row r="42" spans="1:24" ht="10.9" customHeight="1" x14ac:dyDescent="0.15">
      <c r="A42" s="364"/>
      <c r="B42" s="365"/>
      <c r="C42" s="365"/>
      <c r="D42" s="365"/>
      <c r="E42" s="365"/>
      <c r="F42" s="366"/>
      <c r="G42" s="99" t="str">
        <f>IF(入力シート!L17="多言語翻訳機導入事業","□",IF(入力シート!Q17="○","■","□"))</f>
        <v>□</v>
      </c>
      <c r="H42" s="19" t="s">
        <v>138</v>
      </c>
      <c r="I42" s="19" t="str">
        <f>IF(入力シート!L17="","□",IF(入力シート!L17="多言語翻訳機導入事業","□",IF(入力シート!Q17="","■","□")))</f>
        <v>□</v>
      </c>
      <c r="J42" s="19" t="s">
        <v>139</v>
      </c>
      <c r="K42" s="19"/>
      <c r="L42" s="19"/>
      <c r="M42" s="19"/>
      <c r="N42" s="19"/>
      <c r="O42" s="19"/>
      <c r="P42" s="19"/>
      <c r="Q42" s="19"/>
      <c r="R42" s="19"/>
      <c r="S42" s="19"/>
      <c r="T42" s="19"/>
      <c r="U42" s="19"/>
      <c r="V42" s="19"/>
      <c r="W42" s="19"/>
      <c r="X42" s="21"/>
    </row>
    <row r="43" spans="1:24" ht="13.9" customHeight="1" x14ac:dyDescent="0.15">
      <c r="A43" s="367"/>
      <c r="B43" s="368"/>
      <c r="C43" s="368"/>
      <c r="D43" s="368"/>
      <c r="E43" s="368"/>
      <c r="F43" s="369"/>
      <c r="G43" s="14"/>
      <c r="H43" s="19"/>
      <c r="I43" s="19"/>
      <c r="J43" s="19"/>
      <c r="K43" s="19"/>
      <c r="L43" s="19"/>
      <c r="M43" s="19"/>
      <c r="N43" s="19"/>
      <c r="O43" s="19"/>
      <c r="P43" s="19"/>
      <c r="Q43" s="19"/>
      <c r="R43" s="19"/>
      <c r="S43" s="19"/>
      <c r="T43" s="19"/>
      <c r="U43" s="19"/>
      <c r="V43" s="19"/>
      <c r="W43" s="19"/>
      <c r="X43" s="21"/>
    </row>
    <row r="44" spans="1:24" ht="12" customHeight="1" x14ac:dyDescent="0.15">
      <c r="A44" s="328" t="s">
        <v>43</v>
      </c>
      <c r="B44" s="328"/>
      <c r="C44" s="328"/>
      <c r="D44" s="328"/>
      <c r="E44" s="328"/>
      <c r="F44" s="328"/>
      <c r="G44" s="16"/>
      <c r="H44" s="17"/>
      <c r="I44" s="17"/>
      <c r="J44" s="17"/>
      <c r="K44" s="17"/>
      <c r="L44" s="17"/>
      <c r="M44" s="17"/>
      <c r="N44" s="17"/>
      <c r="O44" s="17"/>
      <c r="P44" s="17"/>
      <c r="Q44" s="17"/>
      <c r="R44" s="17"/>
      <c r="S44" s="17"/>
      <c r="T44" s="17"/>
      <c r="U44" s="17"/>
      <c r="V44" s="17"/>
      <c r="W44" s="17"/>
      <c r="X44" s="18"/>
    </row>
    <row r="45" spans="1:24" ht="12" customHeight="1" x14ac:dyDescent="0.15">
      <c r="A45" s="328"/>
      <c r="B45" s="328"/>
      <c r="C45" s="328"/>
      <c r="D45" s="328"/>
      <c r="E45" s="328"/>
      <c r="F45" s="328"/>
      <c r="G45" s="14"/>
      <c r="H45" s="19"/>
      <c r="I45" s="345" t="str">
        <f>IF(入力シート!R17="","",入力シート!R17)</f>
        <v/>
      </c>
      <c r="J45" s="345"/>
      <c r="K45" s="345"/>
      <c r="L45" s="345"/>
      <c r="M45" s="345"/>
      <c r="N45" s="19"/>
      <c r="O45" s="20"/>
      <c r="Q45" s="19"/>
      <c r="R45" s="19"/>
      <c r="S45" s="19"/>
      <c r="T45" s="19"/>
      <c r="U45" s="19"/>
      <c r="V45" s="19"/>
      <c r="W45" s="19"/>
      <c r="X45" s="21"/>
    </row>
    <row r="46" spans="1:24" ht="12" customHeight="1" x14ac:dyDescent="0.15">
      <c r="A46" s="328"/>
      <c r="B46" s="328"/>
      <c r="C46" s="328"/>
      <c r="D46" s="328"/>
      <c r="E46" s="328"/>
      <c r="F46" s="328"/>
      <c r="G46" s="15"/>
      <c r="H46" s="22"/>
      <c r="I46" s="23"/>
      <c r="J46" s="23"/>
      <c r="K46" s="23"/>
      <c r="L46" s="23"/>
      <c r="M46" s="23"/>
      <c r="N46" s="22"/>
      <c r="O46" s="22"/>
      <c r="P46" s="22"/>
      <c r="Q46" s="22"/>
      <c r="R46" s="22"/>
      <c r="S46" s="22"/>
      <c r="T46" s="22"/>
      <c r="U46" s="22"/>
      <c r="V46" s="22"/>
      <c r="W46" s="22"/>
      <c r="X46" s="24"/>
    </row>
    <row r="47" spans="1:24" ht="12" customHeight="1" x14ac:dyDescent="0.15">
      <c r="A47" s="328" t="s">
        <v>229</v>
      </c>
      <c r="B47" s="328"/>
      <c r="C47" s="328"/>
      <c r="D47" s="328"/>
      <c r="E47" s="328"/>
      <c r="F47" s="328"/>
      <c r="G47" s="16"/>
      <c r="H47" s="17"/>
      <c r="I47" s="25"/>
      <c r="J47" s="25"/>
      <c r="K47" s="25"/>
      <c r="L47" s="25"/>
      <c r="M47" s="25"/>
      <c r="N47" s="17"/>
      <c r="O47" s="17"/>
      <c r="P47" s="17"/>
      <c r="Q47" s="17"/>
      <c r="R47" s="17"/>
      <c r="S47" s="17"/>
      <c r="T47" s="17"/>
      <c r="U47" s="17"/>
      <c r="V47" s="17"/>
      <c r="W47" s="17"/>
      <c r="X47" s="18"/>
    </row>
    <row r="48" spans="1:24" ht="12" customHeight="1" x14ac:dyDescent="0.15">
      <c r="A48" s="328"/>
      <c r="B48" s="328"/>
      <c r="C48" s="328"/>
      <c r="D48" s="328"/>
      <c r="E48" s="328"/>
      <c r="F48" s="328"/>
      <c r="G48" s="14"/>
      <c r="H48" s="19"/>
      <c r="I48" s="345" t="str">
        <f>IF(入力シート!T17="","",入力シート!T17)</f>
        <v/>
      </c>
      <c r="J48" s="345"/>
      <c r="K48" s="345"/>
      <c r="L48" s="345"/>
      <c r="M48" s="345"/>
      <c r="N48" s="19"/>
      <c r="O48" s="19"/>
      <c r="P48" s="19"/>
      <c r="Q48" s="19"/>
      <c r="R48" s="19"/>
      <c r="S48" s="19"/>
      <c r="T48" s="19"/>
      <c r="U48" s="19"/>
      <c r="V48" s="19"/>
      <c r="W48" s="19"/>
      <c r="X48" s="21"/>
    </row>
    <row r="49" spans="1:24" ht="12" customHeight="1" x14ac:dyDescent="0.15">
      <c r="A49" s="328"/>
      <c r="B49" s="328"/>
      <c r="C49" s="328"/>
      <c r="D49" s="328"/>
      <c r="E49" s="328"/>
      <c r="F49" s="328"/>
      <c r="G49" s="15"/>
      <c r="H49" s="22"/>
      <c r="I49" s="22"/>
      <c r="J49" s="22"/>
      <c r="K49" s="22"/>
      <c r="L49" s="22"/>
      <c r="M49" s="22"/>
      <c r="N49" s="22"/>
      <c r="O49" s="22"/>
      <c r="P49" s="22"/>
      <c r="Q49" s="22"/>
      <c r="R49" s="22"/>
      <c r="S49" s="22"/>
      <c r="T49" s="22"/>
      <c r="U49" s="22"/>
      <c r="V49" s="22"/>
      <c r="W49" s="22"/>
      <c r="X49" s="24"/>
    </row>
    <row r="50" spans="1:24" ht="12" customHeight="1" x14ac:dyDescent="0.15">
      <c r="A50" s="329" t="s">
        <v>31</v>
      </c>
      <c r="B50" s="329"/>
      <c r="C50" s="329"/>
      <c r="D50" s="329"/>
      <c r="E50" s="329"/>
      <c r="F50" s="329"/>
      <c r="G50" s="26"/>
      <c r="H50" s="27"/>
      <c r="I50" s="27"/>
      <c r="J50" s="27"/>
      <c r="K50" s="27"/>
      <c r="L50" s="27"/>
      <c r="M50" s="27"/>
      <c r="N50" s="27"/>
      <c r="O50" s="27"/>
      <c r="P50" s="27"/>
      <c r="Q50" s="27"/>
      <c r="R50" s="27"/>
      <c r="S50" s="27"/>
      <c r="T50" s="27"/>
      <c r="U50" s="27"/>
      <c r="V50" s="27"/>
      <c r="W50" s="27"/>
      <c r="X50" s="28"/>
    </row>
    <row r="51" spans="1:24" ht="12" customHeight="1" x14ac:dyDescent="0.15">
      <c r="A51" s="329"/>
      <c r="B51" s="329"/>
      <c r="C51" s="329"/>
      <c r="D51" s="329"/>
      <c r="E51" s="329"/>
      <c r="F51" s="329"/>
      <c r="G51" s="29"/>
      <c r="H51" s="76"/>
      <c r="I51" s="339" t="str">
        <f>IF(入力シート!U17="","",入力シート!U17)</f>
        <v/>
      </c>
      <c r="J51" s="339"/>
      <c r="K51" s="339"/>
      <c r="L51" s="339"/>
      <c r="M51" s="339"/>
      <c r="N51" s="339"/>
      <c r="O51" s="30"/>
      <c r="Q51" s="30"/>
      <c r="U51" s="30"/>
      <c r="V51" s="30"/>
      <c r="W51" s="30"/>
      <c r="X51" s="31"/>
    </row>
    <row r="52" spans="1:24" ht="12" customHeight="1" x14ac:dyDescent="0.15">
      <c r="A52" s="329"/>
      <c r="B52" s="329"/>
      <c r="C52" s="329"/>
      <c r="D52" s="329"/>
      <c r="E52" s="329"/>
      <c r="F52" s="329"/>
      <c r="G52" s="32"/>
      <c r="H52" s="33"/>
      <c r="I52" s="33"/>
      <c r="J52" s="33"/>
      <c r="K52" s="33"/>
      <c r="L52" s="33"/>
      <c r="M52" s="33"/>
      <c r="N52" s="33"/>
      <c r="O52" s="33"/>
      <c r="P52" s="33"/>
      <c r="Q52" s="33"/>
      <c r="R52" s="33"/>
      <c r="S52" s="33"/>
      <c r="T52" s="33"/>
      <c r="U52" s="33"/>
      <c r="V52" s="33"/>
      <c r="W52" s="33"/>
      <c r="X52" s="34"/>
    </row>
    <row r="53" spans="1:24" ht="12" customHeight="1" x14ac:dyDescent="0.15">
      <c r="A53" s="319" t="s">
        <v>36</v>
      </c>
      <c r="B53" s="320"/>
      <c r="C53" s="320"/>
      <c r="D53" s="320"/>
      <c r="E53" s="320"/>
      <c r="F53" s="321"/>
      <c r="G53" s="337" t="s">
        <v>230</v>
      </c>
      <c r="H53" s="337"/>
      <c r="I53" s="337"/>
      <c r="J53" s="337"/>
      <c r="K53" s="337"/>
      <c r="L53" s="337"/>
      <c r="M53" s="337"/>
      <c r="N53" s="337"/>
      <c r="O53" s="337"/>
      <c r="P53" s="337"/>
      <c r="Q53" s="337"/>
      <c r="R53" s="337"/>
      <c r="S53" s="337"/>
      <c r="T53" s="337"/>
      <c r="U53" s="337"/>
      <c r="V53" s="337"/>
      <c r="W53" s="337"/>
      <c r="X53" s="337"/>
    </row>
    <row r="54" spans="1:24" ht="12" customHeight="1" x14ac:dyDescent="0.15">
      <c r="A54" s="322"/>
      <c r="B54" s="323"/>
      <c r="C54" s="323"/>
      <c r="D54" s="323"/>
      <c r="E54" s="323"/>
      <c r="F54" s="324"/>
      <c r="G54" s="337"/>
      <c r="H54" s="337"/>
      <c r="I54" s="337"/>
      <c r="J54" s="337"/>
      <c r="K54" s="337"/>
      <c r="L54" s="337"/>
      <c r="M54" s="337"/>
      <c r="N54" s="337"/>
      <c r="O54" s="337"/>
      <c r="P54" s="337"/>
      <c r="Q54" s="337"/>
      <c r="R54" s="337"/>
      <c r="S54" s="337"/>
      <c r="T54" s="337"/>
      <c r="U54" s="337"/>
      <c r="V54" s="337"/>
      <c r="W54" s="337"/>
      <c r="X54" s="337"/>
    </row>
    <row r="55" spans="1:24" ht="12" customHeight="1" x14ac:dyDescent="0.15">
      <c r="A55" s="322"/>
      <c r="B55" s="323"/>
      <c r="C55" s="323"/>
      <c r="D55" s="323"/>
      <c r="E55" s="323"/>
      <c r="F55" s="324"/>
      <c r="G55" s="337"/>
      <c r="H55" s="337"/>
      <c r="I55" s="337"/>
      <c r="J55" s="337"/>
      <c r="K55" s="337"/>
      <c r="L55" s="337"/>
      <c r="M55" s="337"/>
      <c r="N55" s="337"/>
      <c r="O55" s="337"/>
      <c r="P55" s="337"/>
      <c r="Q55" s="337"/>
      <c r="R55" s="337"/>
      <c r="S55" s="337"/>
      <c r="T55" s="337"/>
      <c r="U55" s="337"/>
      <c r="V55" s="337"/>
      <c r="W55" s="337"/>
      <c r="X55" s="337"/>
    </row>
    <row r="56" spans="1:24" ht="12" customHeight="1" x14ac:dyDescent="0.15">
      <c r="A56" s="322"/>
      <c r="B56" s="323"/>
      <c r="C56" s="323"/>
      <c r="D56" s="323"/>
      <c r="E56" s="323"/>
      <c r="F56" s="324"/>
      <c r="G56" s="337"/>
      <c r="H56" s="337"/>
      <c r="I56" s="337"/>
      <c r="J56" s="337"/>
      <c r="K56" s="337"/>
      <c r="L56" s="337"/>
      <c r="M56" s="337"/>
      <c r="N56" s="337"/>
      <c r="O56" s="337"/>
      <c r="P56" s="337"/>
      <c r="Q56" s="337"/>
      <c r="R56" s="337"/>
      <c r="S56" s="337"/>
      <c r="T56" s="337"/>
      <c r="U56" s="337"/>
      <c r="V56" s="337"/>
      <c r="W56" s="337"/>
      <c r="X56" s="337"/>
    </row>
    <row r="57" spans="1:24" ht="12" customHeight="1" x14ac:dyDescent="0.15">
      <c r="A57" s="322"/>
      <c r="B57" s="323"/>
      <c r="C57" s="323"/>
      <c r="D57" s="323"/>
      <c r="E57" s="323"/>
      <c r="F57" s="324"/>
      <c r="G57" s="337"/>
      <c r="H57" s="337"/>
      <c r="I57" s="337"/>
      <c r="J57" s="337"/>
      <c r="K57" s="337"/>
      <c r="L57" s="337"/>
      <c r="M57" s="337"/>
      <c r="N57" s="337"/>
      <c r="O57" s="337"/>
      <c r="P57" s="337"/>
      <c r="Q57" s="337"/>
      <c r="R57" s="337"/>
      <c r="S57" s="337"/>
      <c r="T57" s="337"/>
      <c r="U57" s="337"/>
      <c r="V57" s="337"/>
      <c r="W57" s="337"/>
      <c r="X57" s="337"/>
    </row>
    <row r="58" spans="1:24" ht="12" customHeight="1" x14ac:dyDescent="0.15">
      <c r="A58" s="322"/>
      <c r="B58" s="323"/>
      <c r="C58" s="323"/>
      <c r="D58" s="323"/>
      <c r="E58" s="323"/>
      <c r="F58" s="324"/>
      <c r="G58" s="337"/>
      <c r="H58" s="337"/>
      <c r="I58" s="337"/>
      <c r="J58" s="337"/>
      <c r="K58" s="337"/>
      <c r="L58" s="337"/>
      <c r="M58" s="337"/>
      <c r="N58" s="337"/>
      <c r="O58" s="337"/>
      <c r="P58" s="337"/>
      <c r="Q58" s="337"/>
      <c r="R58" s="337"/>
      <c r="S58" s="337"/>
      <c r="T58" s="337"/>
      <c r="U58" s="337"/>
      <c r="V58" s="337"/>
      <c r="W58" s="337"/>
      <c r="X58" s="337"/>
    </row>
    <row r="59" spans="1:24" ht="12" customHeight="1" x14ac:dyDescent="0.15">
      <c r="A59" s="322"/>
      <c r="B59" s="323"/>
      <c r="C59" s="323"/>
      <c r="D59" s="323"/>
      <c r="E59" s="323"/>
      <c r="F59" s="324"/>
      <c r="G59" s="337"/>
      <c r="H59" s="337"/>
      <c r="I59" s="337"/>
      <c r="J59" s="337"/>
      <c r="K59" s="337"/>
      <c r="L59" s="337"/>
      <c r="M59" s="337"/>
      <c r="N59" s="337"/>
      <c r="O59" s="337"/>
      <c r="P59" s="337"/>
      <c r="Q59" s="337"/>
      <c r="R59" s="337"/>
      <c r="S59" s="337"/>
      <c r="T59" s="337"/>
      <c r="U59" s="337"/>
      <c r="V59" s="337"/>
      <c r="W59" s="337"/>
      <c r="X59" s="337"/>
    </row>
    <row r="60" spans="1:24" ht="12" customHeight="1" x14ac:dyDescent="0.15">
      <c r="A60" s="322"/>
      <c r="B60" s="323"/>
      <c r="C60" s="323"/>
      <c r="D60" s="323"/>
      <c r="E60" s="323"/>
      <c r="F60" s="324"/>
      <c r="G60" s="337"/>
      <c r="H60" s="337"/>
      <c r="I60" s="337"/>
      <c r="J60" s="337"/>
      <c r="K60" s="337"/>
      <c r="L60" s="337"/>
      <c r="M60" s="337"/>
      <c r="N60" s="337"/>
      <c r="O60" s="337"/>
      <c r="P60" s="337"/>
      <c r="Q60" s="337"/>
      <c r="R60" s="337"/>
      <c r="S60" s="337"/>
      <c r="T60" s="337"/>
      <c r="U60" s="337"/>
      <c r="V60" s="337"/>
      <c r="W60" s="337"/>
      <c r="X60" s="337"/>
    </row>
    <row r="61" spans="1:24" ht="12" customHeight="1" x14ac:dyDescent="0.15">
      <c r="A61" s="322"/>
      <c r="B61" s="323"/>
      <c r="C61" s="323"/>
      <c r="D61" s="323"/>
      <c r="E61" s="323"/>
      <c r="F61" s="324"/>
      <c r="G61" s="337"/>
      <c r="H61" s="337"/>
      <c r="I61" s="337"/>
      <c r="J61" s="337"/>
      <c r="K61" s="337"/>
      <c r="L61" s="337"/>
      <c r="M61" s="337"/>
      <c r="N61" s="337"/>
      <c r="O61" s="337"/>
      <c r="P61" s="337"/>
      <c r="Q61" s="337"/>
      <c r="R61" s="337"/>
      <c r="S61" s="337"/>
      <c r="T61" s="337"/>
      <c r="U61" s="337"/>
      <c r="V61" s="337"/>
      <c r="W61" s="337"/>
      <c r="X61" s="337"/>
    </row>
    <row r="62" spans="1:24" ht="12" customHeight="1" x14ac:dyDescent="0.15">
      <c r="A62" s="322"/>
      <c r="B62" s="323"/>
      <c r="C62" s="323"/>
      <c r="D62" s="323"/>
      <c r="E62" s="323"/>
      <c r="F62" s="324"/>
      <c r="G62" s="337"/>
      <c r="H62" s="337"/>
      <c r="I62" s="337"/>
      <c r="J62" s="337"/>
      <c r="K62" s="337"/>
      <c r="L62" s="337"/>
      <c r="M62" s="337"/>
      <c r="N62" s="337"/>
      <c r="O62" s="337"/>
      <c r="P62" s="337"/>
      <c r="Q62" s="337"/>
      <c r="R62" s="337"/>
      <c r="S62" s="337"/>
      <c r="T62" s="337"/>
      <c r="U62" s="337"/>
      <c r="V62" s="337"/>
      <c r="W62" s="337"/>
      <c r="X62" s="337"/>
    </row>
    <row r="63" spans="1:24" ht="12" customHeight="1" x14ac:dyDescent="0.15">
      <c r="A63" s="322"/>
      <c r="B63" s="323"/>
      <c r="C63" s="323"/>
      <c r="D63" s="323"/>
      <c r="E63" s="323"/>
      <c r="F63" s="324"/>
      <c r="G63" s="337"/>
      <c r="H63" s="337"/>
      <c r="I63" s="337"/>
      <c r="J63" s="337"/>
      <c r="K63" s="337"/>
      <c r="L63" s="337"/>
      <c r="M63" s="337"/>
      <c r="N63" s="337"/>
      <c r="O63" s="337"/>
      <c r="P63" s="337"/>
      <c r="Q63" s="337"/>
      <c r="R63" s="337"/>
      <c r="S63" s="337"/>
      <c r="T63" s="337"/>
      <c r="U63" s="337"/>
      <c r="V63" s="337"/>
      <c r="W63" s="337"/>
      <c r="X63" s="337"/>
    </row>
    <row r="64" spans="1:24" ht="12" customHeight="1" x14ac:dyDescent="0.15">
      <c r="A64" s="322"/>
      <c r="B64" s="323"/>
      <c r="C64" s="323"/>
      <c r="D64" s="323"/>
      <c r="E64" s="323"/>
      <c r="F64" s="324"/>
      <c r="G64" s="337"/>
      <c r="H64" s="337"/>
      <c r="I64" s="337"/>
      <c r="J64" s="337"/>
      <c r="K64" s="337"/>
      <c r="L64" s="337"/>
      <c r="M64" s="337"/>
      <c r="N64" s="337"/>
      <c r="O64" s="337"/>
      <c r="P64" s="337"/>
      <c r="Q64" s="337"/>
      <c r="R64" s="337"/>
      <c r="S64" s="337"/>
      <c r="T64" s="337"/>
      <c r="U64" s="337"/>
      <c r="V64" s="337"/>
      <c r="W64" s="337"/>
      <c r="X64" s="337"/>
    </row>
    <row r="65" spans="1:24" ht="12" customHeight="1" x14ac:dyDescent="0.15">
      <c r="A65" s="322"/>
      <c r="B65" s="323"/>
      <c r="C65" s="323"/>
      <c r="D65" s="323"/>
      <c r="E65" s="323"/>
      <c r="F65" s="324"/>
      <c r="G65" s="337"/>
      <c r="H65" s="337"/>
      <c r="I65" s="337"/>
      <c r="J65" s="337"/>
      <c r="K65" s="337"/>
      <c r="L65" s="337"/>
      <c r="M65" s="337"/>
      <c r="N65" s="337"/>
      <c r="O65" s="337"/>
      <c r="P65" s="337"/>
      <c r="Q65" s="337"/>
      <c r="R65" s="337"/>
      <c r="S65" s="337"/>
      <c r="T65" s="337"/>
      <c r="U65" s="337"/>
      <c r="V65" s="337"/>
      <c r="W65" s="337"/>
      <c r="X65" s="337"/>
    </row>
    <row r="66" spans="1:24" ht="16.899999999999999" customHeight="1" x14ac:dyDescent="0.15">
      <c r="A66" s="325"/>
      <c r="B66" s="326"/>
      <c r="C66" s="326"/>
      <c r="D66" s="326"/>
      <c r="E66" s="326"/>
      <c r="F66" s="327"/>
      <c r="G66" s="337"/>
      <c r="H66" s="337"/>
      <c r="I66" s="337"/>
      <c r="J66" s="337"/>
      <c r="K66" s="337"/>
      <c r="L66" s="337"/>
      <c r="M66" s="337"/>
      <c r="N66" s="337"/>
      <c r="O66" s="337"/>
      <c r="P66" s="337"/>
      <c r="Q66" s="337"/>
      <c r="R66" s="337"/>
      <c r="S66" s="337"/>
      <c r="T66" s="337"/>
      <c r="U66" s="337"/>
      <c r="V66" s="337"/>
      <c r="W66" s="337"/>
      <c r="X66" s="337"/>
    </row>
    <row r="67" spans="1:24" ht="16.899999999999999" customHeight="1" x14ac:dyDescent="0.15">
      <c r="A67" s="338" t="s">
        <v>141</v>
      </c>
      <c r="B67" s="338"/>
      <c r="C67" s="338"/>
      <c r="D67" s="338"/>
      <c r="E67" s="338"/>
      <c r="F67" s="338"/>
      <c r="G67" s="338"/>
      <c r="H67" s="338"/>
      <c r="I67" s="338"/>
      <c r="J67" s="338"/>
      <c r="K67" s="338"/>
      <c r="L67" s="338"/>
      <c r="M67" s="79"/>
      <c r="N67" s="79"/>
      <c r="O67" s="79"/>
      <c r="P67" s="79"/>
      <c r="Q67" s="79"/>
      <c r="R67" s="79"/>
      <c r="S67" s="79"/>
      <c r="T67" s="79"/>
      <c r="U67" s="79"/>
      <c r="V67" s="79"/>
      <c r="W67" s="79"/>
      <c r="X67" s="79"/>
    </row>
    <row r="68" spans="1:24" ht="12" customHeight="1" x14ac:dyDescent="0.15">
      <c r="L68" s="10" t="s">
        <v>20</v>
      </c>
    </row>
    <row r="69" spans="1:24" ht="12" customHeight="1" x14ac:dyDescent="0.15">
      <c r="L69" s="332" t="s">
        <v>50</v>
      </c>
      <c r="M69" s="332"/>
      <c r="N69" s="332"/>
      <c r="O69" s="332"/>
      <c r="P69" s="333" t="str">
        <f>入力シート!V17&amp;"　　"&amp;入力シート!W17</f>
        <v>　　</v>
      </c>
      <c r="Q69" s="333"/>
      <c r="R69" s="333"/>
      <c r="S69" s="333"/>
      <c r="T69" s="333"/>
      <c r="U69" s="333"/>
      <c r="V69" s="333"/>
      <c r="W69" s="333"/>
      <c r="X69" s="333"/>
    </row>
    <row r="70" spans="1:24" ht="12" customHeight="1" x14ac:dyDescent="0.15">
      <c r="L70" s="332"/>
      <c r="M70" s="332"/>
      <c r="N70" s="332"/>
      <c r="O70" s="332"/>
      <c r="P70" s="334"/>
      <c r="Q70" s="334"/>
      <c r="R70" s="334"/>
      <c r="S70" s="334"/>
      <c r="T70" s="334"/>
      <c r="U70" s="334"/>
      <c r="V70" s="334"/>
      <c r="W70" s="334"/>
      <c r="X70" s="334"/>
    </row>
    <row r="71" spans="1:24" ht="12" customHeight="1" x14ac:dyDescent="0.15">
      <c r="L71" s="332" t="s">
        <v>21</v>
      </c>
      <c r="M71" s="332"/>
      <c r="N71" s="332"/>
      <c r="O71" s="332"/>
      <c r="P71" s="335" t="str">
        <f>IF(入力シート!Z17="","",入力シート!Z17)</f>
        <v/>
      </c>
      <c r="Q71" s="335"/>
      <c r="R71" s="335"/>
      <c r="S71" s="335"/>
      <c r="T71" s="335"/>
      <c r="U71" s="335"/>
      <c r="V71" s="335"/>
      <c r="W71" s="335"/>
      <c r="X71" s="335"/>
    </row>
    <row r="72" spans="1:24" ht="12" customHeight="1" x14ac:dyDescent="0.15">
      <c r="K72" s="36"/>
      <c r="L72" s="332"/>
      <c r="M72" s="332"/>
      <c r="N72" s="332"/>
      <c r="O72" s="332"/>
      <c r="P72" s="336"/>
      <c r="Q72" s="336"/>
      <c r="R72" s="336"/>
      <c r="S72" s="336"/>
      <c r="T72" s="336"/>
      <c r="U72" s="336"/>
      <c r="V72" s="336"/>
      <c r="W72" s="336"/>
      <c r="X72" s="336"/>
    </row>
    <row r="73" spans="1:24" ht="12" customHeight="1" x14ac:dyDescent="0.15">
      <c r="L73" s="332" t="s">
        <v>37</v>
      </c>
      <c r="M73" s="332"/>
      <c r="N73" s="332"/>
      <c r="O73" s="332"/>
      <c r="P73" s="330" t="str">
        <f>IF(入力シート!AA17="","",入力シート!AA17)</f>
        <v/>
      </c>
      <c r="Q73" s="330"/>
      <c r="R73" s="330"/>
      <c r="S73" s="330"/>
      <c r="T73" s="330"/>
      <c r="U73" s="330"/>
      <c r="V73" s="330"/>
      <c r="W73" s="330"/>
      <c r="X73" s="330"/>
    </row>
    <row r="74" spans="1:24" ht="12" customHeight="1" x14ac:dyDescent="0.15">
      <c r="K74" s="36"/>
      <c r="L74" s="332"/>
      <c r="M74" s="332"/>
      <c r="N74" s="332"/>
      <c r="O74" s="332"/>
      <c r="P74" s="331"/>
      <c r="Q74" s="331"/>
      <c r="R74" s="331"/>
      <c r="S74" s="331"/>
      <c r="T74" s="331"/>
      <c r="U74" s="331"/>
      <c r="V74" s="331"/>
      <c r="W74" s="331"/>
      <c r="X74" s="331"/>
    </row>
    <row r="75" spans="1:24" ht="12" customHeight="1" x14ac:dyDescent="0.15"/>
  </sheetData>
  <sheetProtection sheet="1" objects="1" scenarios="1"/>
  <mergeCells count="35">
    <mergeCell ref="A5:X6"/>
    <mergeCell ref="A25:F27"/>
    <mergeCell ref="A28:F30"/>
    <mergeCell ref="A31:F34"/>
    <mergeCell ref="A44:F46"/>
    <mergeCell ref="G31:G32"/>
    <mergeCell ref="J19:O20"/>
    <mergeCell ref="J15:O18"/>
    <mergeCell ref="J11:O14"/>
    <mergeCell ref="P11:X14"/>
    <mergeCell ref="A21:X24"/>
    <mergeCell ref="P15:X18"/>
    <mergeCell ref="A41:F43"/>
    <mergeCell ref="P19:X20"/>
    <mergeCell ref="A35:F40"/>
    <mergeCell ref="G25:X27"/>
    <mergeCell ref="G28:X30"/>
    <mergeCell ref="H33:X34"/>
    <mergeCell ref="I45:M45"/>
    <mergeCell ref="I48:M48"/>
    <mergeCell ref="P31:P32"/>
    <mergeCell ref="Q31:X32"/>
    <mergeCell ref="H31:O32"/>
    <mergeCell ref="A53:F66"/>
    <mergeCell ref="A47:F49"/>
    <mergeCell ref="A50:F52"/>
    <mergeCell ref="P73:X74"/>
    <mergeCell ref="L73:O74"/>
    <mergeCell ref="L71:O72"/>
    <mergeCell ref="L69:O70"/>
    <mergeCell ref="P69:X70"/>
    <mergeCell ref="P71:X72"/>
    <mergeCell ref="G53:X66"/>
    <mergeCell ref="A67:L67"/>
    <mergeCell ref="I51:N51"/>
  </mergeCells>
  <phoneticPr fontId="1"/>
  <printOptions horizontalCentered="1" verticalCentered="1"/>
  <pageMargins left="0.11811023622047245" right="0.11811023622047245" top="0.55118110236220474" bottom="0.55118110236220474" header="0" footer="0"/>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55"/>
  <sheetViews>
    <sheetView showGridLines="0" view="pageBreakPreview" zoomScaleNormal="100" zoomScaleSheetLayoutView="100" workbookViewId="0">
      <selection activeCell="C15" sqref="C15:J15"/>
    </sheetView>
  </sheetViews>
  <sheetFormatPr defaultColWidth="3.625" defaultRowHeight="18" customHeight="1" x14ac:dyDescent="0.15"/>
  <cols>
    <col min="1" max="24" width="4.25" style="10" customWidth="1"/>
    <col min="25" max="16384" width="3.625" style="10"/>
  </cols>
  <sheetData>
    <row r="1" spans="1:25" ht="36.75" customHeight="1" x14ac:dyDescent="0.15">
      <c r="A1" s="7"/>
      <c r="B1" s="375" t="s">
        <v>127</v>
      </c>
      <c r="C1" s="376"/>
      <c r="D1" s="376"/>
      <c r="E1" s="376"/>
      <c r="F1" s="376"/>
      <c r="G1" s="376"/>
      <c r="H1" s="376"/>
      <c r="I1" s="376"/>
      <c r="J1" s="376"/>
      <c r="K1" s="376"/>
      <c r="L1" s="376"/>
      <c r="M1" s="376"/>
      <c r="N1" s="376"/>
      <c r="O1" s="376"/>
      <c r="P1" s="376"/>
      <c r="Q1" s="376"/>
      <c r="R1" s="376"/>
      <c r="S1" s="376"/>
      <c r="T1" s="376"/>
      <c r="U1" s="376"/>
      <c r="V1" s="376"/>
      <c r="W1" s="376"/>
      <c r="X1" s="85"/>
    </row>
    <row r="2" spans="1:25" ht="36.75" customHeight="1" x14ac:dyDescent="0.15">
      <c r="A2" s="7"/>
      <c r="B2" s="8"/>
      <c r="C2" s="91"/>
      <c r="D2" s="9"/>
      <c r="E2" s="9"/>
      <c r="F2" s="9"/>
      <c r="G2" s="9"/>
      <c r="H2" s="9"/>
      <c r="I2" s="9"/>
      <c r="J2" s="9"/>
      <c r="K2" s="9"/>
      <c r="L2" s="9"/>
      <c r="M2" s="9"/>
      <c r="N2" s="9"/>
      <c r="O2" s="9"/>
      <c r="P2" s="9"/>
      <c r="Q2" s="9"/>
      <c r="R2" s="9"/>
      <c r="S2" s="9"/>
      <c r="T2" s="9"/>
      <c r="U2" s="9"/>
      <c r="V2" s="9"/>
      <c r="W2" s="9"/>
      <c r="X2" s="85"/>
    </row>
    <row r="3" spans="1:25" ht="36.75" customHeight="1" x14ac:dyDescent="0.15">
      <c r="A3" s="7"/>
      <c r="B3" s="7"/>
      <c r="C3" s="7"/>
      <c r="D3" s="7"/>
      <c r="E3" s="7"/>
      <c r="F3" s="7"/>
      <c r="G3" s="7"/>
      <c r="H3" s="7"/>
      <c r="I3" s="384" t="s">
        <v>104</v>
      </c>
      <c r="J3" s="384"/>
      <c r="K3" s="384"/>
      <c r="L3" s="384"/>
      <c r="M3" s="384" t="str">
        <f>IF(入力シート!$E$17="","",入力シート!$E$17)</f>
        <v/>
      </c>
      <c r="N3" s="384"/>
      <c r="O3" s="384"/>
      <c r="P3" s="384"/>
      <c r="Q3" s="384"/>
      <c r="R3" s="384"/>
      <c r="S3" s="384"/>
      <c r="T3" s="384"/>
      <c r="U3" s="384"/>
      <c r="V3" s="384"/>
      <c r="W3" s="7"/>
      <c r="X3" s="7"/>
    </row>
    <row r="4" spans="1:25" ht="36.75" customHeight="1" x14ac:dyDescent="0.15">
      <c r="A4" s="19"/>
      <c r="B4" s="19"/>
      <c r="C4" s="19"/>
      <c r="D4" s="19"/>
      <c r="E4" s="19"/>
      <c r="F4" s="19"/>
      <c r="G4" s="19"/>
      <c r="H4" s="19"/>
      <c r="I4" s="384" t="s">
        <v>105</v>
      </c>
      <c r="J4" s="384"/>
      <c r="K4" s="384"/>
      <c r="L4" s="384"/>
      <c r="M4" s="384" t="str">
        <f>IF(入力シート!$H$17="","",入力シート!$H$17)</f>
        <v/>
      </c>
      <c r="N4" s="384"/>
      <c r="O4" s="384"/>
      <c r="P4" s="384"/>
      <c r="Q4" s="384"/>
      <c r="R4" s="384"/>
      <c r="S4" s="384"/>
      <c r="T4" s="384"/>
      <c r="U4" s="384"/>
      <c r="V4" s="384"/>
      <c r="W4" s="19"/>
      <c r="X4" s="19"/>
      <c r="Y4" s="12"/>
    </row>
    <row r="5" spans="1:25" ht="14.25" x14ac:dyDescent="0.15">
      <c r="A5" s="19"/>
      <c r="B5" s="19"/>
      <c r="C5" s="19"/>
      <c r="D5" s="19"/>
      <c r="E5" s="19"/>
      <c r="F5" s="19"/>
      <c r="G5" s="19"/>
      <c r="H5" s="19"/>
      <c r="I5" s="91"/>
      <c r="J5" s="91"/>
      <c r="K5" s="91"/>
      <c r="L5" s="91"/>
      <c r="M5" s="91"/>
      <c r="N5" s="91"/>
      <c r="O5" s="91"/>
      <c r="P5" s="91"/>
      <c r="Q5" s="91"/>
      <c r="R5" s="91"/>
      <c r="S5" s="91"/>
      <c r="T5" s="91"/>
      <c r="U5" s="91"/>
      <c r="V5" s="91"/>
      <c r="W5" s="19"/>
      <c r="X5" s="19"/>
      <c r="Y5" s="12"/>
    </row>
    <row r="6" spans="1:25" ht="14.25" x14ac:dyDescent="0.15">
      <c r="A6" s="19"/>
      <c r="B6" s="19" t="s">
        <v>120</v>
      </c>
      <c r="C6" s="19"/>
      <c r="D6" s="19"/>
      <c r="E6" s="19"/>
      <c r="F6" s="19"/>
      <c r="G6" s="19"/>
      <c r="H6" s="19"/>
      <c r="I6" s="91"/>
      <c r="J6" s="91"/>
      <c r="K6" s="91"/>
      <c r="L6" s="91"/>
      <c r="M6" s="91"/>
      <c r="N6" s="91"/>
      <c r="O6" s="91"/>
      <c r="P6" s="91"/>
      <c r="Q6" s="91"/>
      <c r="R6" s="91"/>
      <c r="S6" s="91"/>
      <c r="T6" s="91"/>
      <c r="U6" s="91"/>
      <c r="V6" s="91"/>
      <c r="W6" s="19"/>
      <c r="X6" s="19"/>
      <c r="Y6" s="12"/>
    </row>
    <row r="7" spans="1:25" ht="14.25" x14ac:dyDescent="0.15">
      <c r="A7" s="19"/>
      <c r="B7" s="19" t="s">
        <v>113</v>
      </c>
      <c r="C7" s="19"/>
      <c r="D7" s="19"/>
      <c r="E7" s="19"/>
      <c r="F7" s="19"/>
      <c r="G7" s="19"/>
      <c r="H7" s="19"/>
      <c r="I7" s="91"/>
      <c r="J7" s="91"/>
      <c r="K7" s="91"/>
      <c r="L7" s="91"/>
      <c r="M7" s="91"/>
      <c r="N7" s="91"/>
      <c r="O7" s="91"/>
      <c r="P7" s="91"/>
      <c r="Q7" s="91"/>
      <c r="R7" s="91"/>
      <c r="S7" s="91"/>
      <c r="T7" s="91"/>
      <c r="U7" s="91"/>
      <c r="V7" s="91"/>
      <c r="W7" s="19"/>
      <c r="X7" s="19"/>
      <c r="Y7" s="12"/>
    </row>
    <row r="8" spans="1:25" ht="14.25" x14ac:dyDescent="0.15">
      <c r="A8" s="19"/>
      <c r="B8" s="19" t="s">
        <v>231</v>
      </c>
      <c r="C8" s="19"/>
      <c r="D8" s="19"/>
      <c r="E8" s="19"/>
      <c r="F8" s="19"/>
      <c r="G8" s="19"/>
      <c r="H8" s="19"/>
      <c r="I8" s="91"/>
      <c r="J8" s="91"/>
      <c r="K8" s="91"/>
      <c r="L8" s="91"/>
      <c r="M8" s="91"/>
      <c r="N8" s="91"/>
      <c r="O8" s="91"/>
      <c r="P8" s="91"/>
      <c r="Q8" s="91"/>
      <c r="R8" s="91"/>
      <c r="S8" s="91"/>
      <c r="T8" s="91"/>
      <c r="U8" s="91"/>
      <c r="V8" s="91"/>
      <c r="W8" s="19"/>
      <c r="X8" s="19"/>
      <c r="Y8" s="12"/>
    </row>
    <row r="9" spans="1:25" ht="14.25" x14ac:dyDescent="0.15">
      <c r="A9" s="19"/>
      <c r="C9" s="19"/>
      <c r="D9" s="19"/>
      <c r="E9" s="19"/>
      <c r="F9" s="19"/>
      <c r="G9" s="19"/>
      <c r="H9" s="19"/>
      <c r="I9" s="91"/>
      <c r="J9" s="91"/>
      <c r="K9" s="91"/>
      <c r="L9" s="91"/>
      <c r="M9" s="91"/>
      <c r="N9" s="91"/>
      <c r="O9" s="91"/>
      <c r="P9" s="91"/>
      <c r="Q9" s="91"/>
      <c r="R9" s="91"/>
      <c r="S9" s="91"/>
      <c r="T9" s="91"/>
      <c r="U9" s="91"/>
      <c r="V9" s="91"/>
      <c r="W9" s="19"/>
      <c r="X9" s="19"/>
      <c r="Y9" s="12"/>
    </row>
    <row r="10" spans="1:25" ht="14.25" x14ac:dyDescent="0.15">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15">
      <c r="A11" s="7"/>
      <c r="B11" s="58" t="s">
        <v>106</v>
      </c>
      <c r="C11" s="288" t="s">
        <v>107</v>
      </c>
      <c r="D11" s="306"/>
      <c r="E11" s="306"/>
      <c r="F11" s="306"/>
      <c r="G11" s="306"/>
      <c r="H11" s="306"/>
      <c r="I11" s="306"/>
      <c r="J11" s="289"/>
      <c r="K11" s="288" t="s">
        <v>121</v>
      </c>
      <c r="L11" s="306"/>
      <c r="M11" s="306"/>
      <c r="N11" s="306"/>
      <c r="O11" s="306"/>
      <c r="P11" s="311" t="s">
        <v>117</v>
      </c>
      <c r="Q11" s="311"/>
      <c r="R11" s="385" t="s">
        <v>116</v>
      </c>
      <c r="S11" s="386"/>
      <c r="T11" s="386"/>
      <c r="U11" s="386"/>
      <c r="V11" s="386"/>
      <c r="W11" s="7"/>
      <c r="X11" s="7"/>
    </row>
    <row r="12" spans="1:25" ht="27.75" customHeight="1" x14ac:dyDescent="0.15">
      <c r="A12" s="7"/>
      <c r="B12" s="83" t="s">
        <v>122</v>
      </c>
      <c r="C12" s="372" t="s">
        <v>119</v>
      </c>
      <c r="D12" s="373"/>
      <c r="E12" s="373"/>
      <c r="F12" s="373"/>
      <c r="G12" s="373"/>
      <c r="H12" s="373"/>
      <c r="I12" s="373"/>
      <c r="J12" s="374"/>
      <c r="K12" s="65" t="s">
        <v>123</v>
      </c>
      <c r="L12" s="65"/>
      <c r="M12" s="65"/>
      <c r="N12" s="65"/>
      <c r="O12" s="65"/>
      <c r="P12" s="307" t="s">
        <v>118</v>
      </c>
      <c r="Q12" s="307"/>
      <c r="R12" s="381">
        <v>500000</v>
      </c>
      <c r="S12" s="382"/>
      <c r="T12" s="382"/>
      <c r="U12" s="382"/>
      <c r="V12" s="383"/>
      <c r="W12" s="7"/>
      <c r="X12" s="7"/>
    </row>
    <row r="13" spans="1:25" ht="27.75" customHeight="1" x14ac:dyDescent="0.15">
      <c r="A13" s="7"/>
      <c r="B13" s="83" t="s">
        <v>122</v>
      </c>
      <c r="C13" s="372" t="s">
        <v>114</v>
      </c>
      <c r="D13" s="373"/>
      <c r="E13" s="373"/>
      <c r="F13" s="373"/>
      <c r="G13" s="373"/>
      <c r="H13" s="373"/>
      <c r="I13" s="373"/>
      <c r="J13" s="374"/>
      <c r="K13" s="65" t="s">
        <v>124</v>
      </c>
      <c r="L13" s="65"/>
      <c r="M13" s="65"/>
      <c r="N13" s="65"/>
      <c r="O13" s="65"/>
      <c r="P13" s="307">
        <v>1</v>
      </c>
      <c r="Q13" s="307"/>
      <c r="R13" s="381">
        <v>80000</v>
      </c>
      <c r="S13" s="382"/>
      <c r="T13" s="382"/>
      <c r="U13" s="382"/>
      <c r="V13" s="383"/>
      <c r="W13" s="7"/>
      <c r="X13" s="7"/>
    </row>
    <row r="14" spans="1:25" ht="27.75" customHeight="1" x14ac:dyDescent="0.15">
      <c r="A14" s="7"/>
      <c r="B14" s="83" t="s">
        <v>122</v>
      </c>
      <c r="C14" s="372" t="s">
        <v>125</v>
      </c>
      <c r="D14" s="373"/>
      <c r="E14" s="373"/>
      <c r="F14" s="373"/>
      <c r="G14" s="373"/>
      <c r="H14" s="373"/>
      <c r="I14" s="373"/>
      <c r="J14" s="374"/>
      <c r="K14" s="65" t="s">
        <v>115</v>
      </c>
      <c r="L14" s="65"/>
      <c r="M14" s="65"/>
      <c r="N14" s="65"/>
      <c r="O14" s="65"/>
      <c r="P14" s="308">
        <v>2</v>
      </c>
      <c r="Q14" s="310"/>
      <c r="R14" s="381">
        <v>200000</v>
      </c>
      <c r="S14" s="382"/>
      <c r="T14" s="382"/>
      <c r="U14" s="382"/>
      <c r="V14" s="383"/>
      <c r="W14" s="7"/>
      <c r="X14" s="7"/>
    </row>
    <row r="15" spans="1:25" ht="27.75" customHeight="1" x14ac:dyDescent="0.15">
      <c r="A15" s="7"/>
      <c r="B15" s="84">
        <v>1</v>
      </c>
      <c r="C15" s="387" t="str">
        <f>IF(入力シート!D23="","",入力シート!D23)</f>
        <v/>
      </c>
      <c r="D15" s="388"/>
      <c r="E15" s="388"/>
      <c r="F15" s="388"/>
      <c r="G15" s="388"/>
      <c r="H15" s="388"/>
      <c r="I15" s="388"/>
      <c r="J15" s="389"/>
      <c r="K15" s="395" t="str">
        <f>IF(入力シート!E23="","",入力シート!E23)</f>
        <v/>
      </c>
      <c r="L15" s="396"/>
      <c r="M15" s="396"/>
      <c r="N15" s="396"/>
      <c r="O15" s="397"/>
      <c r="P15" s="288" t="str">
        <f>IF(入力シート!H23="","",入力シート!H23)</f>
        <v/>
      </c>
      <c r="Q15" s="289"/>
      <c r="R15" s="377" t="str">
        <f>IF(入力シート!I23="","",入力シート!I23)</f>
        <v/>
      </c>
      <c r="S15" s="378"/>
      <c r="T15" s="378"/>
      <c r="U15" s="378"/>
      <c r="V15" s="379"/>
      <c r="W15" s="7"/>
      <c r="X15" s="7"/>
    </row>
    <row r="16" spans="1:25" ht="27.75" customHeight="1" x14ac:dyDescent="0.15">
      <c r="A16" s="7"/>
      <c r="B16" s="84">
        <v>2</v>
      </c>
      <c r="C16" s="387" t="str">
        <f>IF(入力シート!D24="","",入力シート!D24)</f>
        <v/>
      </c>
      <c r="D16" s="388"/>
      <c r="E16" s="388"/>
      <c r="F16" s="388"/>
      <c r="G16" s="388"/>
      <c r="H16" s="388"/>
      <c r="I16" s="388"/>
      <c r="J16" s="389"/>
      <c r="K16" s="395" t="str">
        <f>IF(入力シート!E24="","",入力シート!E24)</f>
        <v/>
      </c>
      <c r="L16" s="396"/>
      <c r="M16" s="396"/>
      <c r="N16" s="396"/>
      <c r="O16" s="397"/>
      <c r="P16" s="288" t="str">
        <f>IF(入力シート!H24="","",入力シート!H24)</f>
        <v/>
      </c>
      <c r="Q16" s="289"/>
      <c r="R16" s="377" t="str">
        <f>IF(入力シート!I24="","",入力シート!I24)</f>
        <v/>
      </c>
      <c r="S16" s="378"/>
      <c r="T16" s="378"/>
      <c r="U16" s="378"/>
      <c r="V16" s="379"/>
      <c r="W16" s="7"/>
      <c r="X16" s="7"/>
    </row>
    <row r="17" spans="1:24" ht="27.75" customHeight="1" x14ac:dyDescent="0.15">
      <c r="A17" s="7"/>
      <c r="B17" s="84">
        <v>3</v>
      </c>
      <c r="C17" s="387" t="str">
        <f>IF(入力シート!D25="","",入力シート!D25)</f>
        <v/>
      </c>
      <c r="D17" s="388"/>
      <c r="E17" s="388"/>
      <c r="F17" s="388"/>
      <c r="G17" s="388"/>
      <c r="H17" s="388"/>
      <c r="I17" s="388"/>
      <c r="J17" s="389"/>
      <c r="K17" s="395" t="str">
        <f>IF(入力シート!E25="","",入力シート!E25)</f>
        <v/>
      </c>
      <c r="L17" s="396"/>
      <c r="M17" s="396"/>
      <c r="N17" s="396"/>
      <c r="O17" s="397"/>
      <c r="P17" s="288" t="str">
        <f>IF(入力シート!H25="","",入力シート!H25)</f>
        <v/>
      </c>
      <c r="Q17" s="289"/>
      <c r="R17" s="377" t="str">
        <f>IF(入力シート!I25="","",入力シート!I25)</f>
        <v/>
      </c>
      <c r="S17" s="378"/>
      <c r="T17" s="378"/>
      <c r="U17" s="378"/>
      <c r="V17" s="379"/>
      <c r="W17" s="7"/>
      <c r="X17" s="7"/>
    </row>
    <row r="18" spans="1:24" ht="27.75" customHeight="1" x14ac:dyDescent="0.15">
      <c r="A18" s="7"/>
      <c r="B18" s="84">
        <v>4</v>
      </c>
      <c r="C18" s="387" t="str">
        <f>IF(入力シート!D26="","",入力シート!D26)</f>
        <v/>
      </c>
      <c r="D18" s="388"/>
      <c r="E18" s="388"/>
      <c r="F18" s="388"/>
      <c r="G18" s="388"/>
      <c r="H18" s="388"/>
      <c r="I18" s="388"/>
      <c r="J18" s="389"/>
      <c r="K18" s="395" t="str">
        <f>IF(入力シート!E26="","",入力シート!E26)</f>
        <v/>
      </c>
      <c r="L18" s="396"/>
      <c r="M18" s="396"/>
      <c r="N18" s="396"/>
      <c r="O18" s="397"/>
      <c r="P18" s="288" t="str">
        <f>IF(入力シート!H26="","",入力シート!H26)</f>
        <v/>
      </c>
      <c r="Q18" s="289"/>
      <c r="R18" s="377" t="str">
        <f>IF(入力シート!I26="","",入力シート!I26)</f>
        <v/>
      </c>
      <c r="S18" s="378"/>
      <c r="T18" s="378"/>
      <c r="U18" s="378"/>
      <c r="V18" s="379"/>
      <c r="W18" s="59"/>
      <c r="X18" s="59"/>
    </row>
    <row r="19" spans="1:24" ht="27.75" customHeight="1" x14ac:dyDescent="0.15">
      <c r="A19" s="7"/>
      <c r="B19" s="84">
        <v>5</v>
      </c>
      <c r="C19" s="387" t="str">
        <f>IF(入力シート!D27="","",入力シート!D27)</f>
        <v/>
      </c>
      <c r="D19" s="388"/>
      <c r="E19" s="388"/>
      <c r="F19" s="388"/>
      <c r="G19" s="388"/>
      <c r="H19" s="388"/>
      <c r="I19" s="388"/>
      <c r="J19" s="389"/>
      <c r="K19" s="395" t="str">
        <f>IF(入力シート!E27="","",入力シート!E27)</f>
        <v/>
      </c>
      <c r="L19" s="396"/>
      <c r="M19" s="396"/>
      <c r="N19" s="396"/>
      <c r="O19" s="397"/>
      <c r="P19" s="288" t="str">
        <f>IF(入力シート!H27="","",入力シート!H27)</f>
        <v/>
      </c>
      <c r="Q19" s="289"/>
      <c r="R19" s="377" t="str">
        <f>IF(入力シート!I27="","",入力シート!I27)</f>
        <v/>
      </c>
      <c r="S19" s="378"/>
      <c r="T19" s="378"/>
      <c r="U19" s="378"/>
      <c r="V19" s="379"/>
      <c r="W19" s="59"/>
      <c r="X19" s="59"/>
    </row>
    <row r="20" spans="1:24" ht="27.75" customHeight="1" x14ac:dyDescent="0.15">
      <c r="A20" s="7"/>
      <c r="B20" s="84">
        <v>6</v>
      </c>
      <c r="C20" s="387" t="str">
        <f>IF(入力シート!D28="","",入力シート!D28)</f>
        <v/>
      </c>
      <c r="D20" s="388"/>
      <c r="E20" s="388"/>
      <c r="F20" s="388"/>
      <c r="G20" s="388"/>
      <c r="H20" s="388"/>
      <c r="I20" s="388"/>
      <c r="J20" s="389"/>
      <c r="K20" s="395" t="str">
        <f>IF(入力シート!E28="","",入力シート!E28)</f>
        <v/>
      </c>
      <c r="L20" s="396"/>
      <c r="M20" s="396"/>
      <c r="N20" s="396"/>
      <c r="O20" s="397"/>
      <c r="P20" s="288" t="str">
        <f>IF(入力シート!H28="","",入力シート!H28)</f>
        <v/>
      </c>
      <c r="Q20" s="289"/>
      <c r="R20" s="377" t="str">
        <f>IF(入力シート!I28="","",入力シート!I28)</f>
        <v/>
      </c>
      <c r="S20" s="378"/>
      <c r="T20" s="378"/>
      <c r="U20" s="378"/>
      <c r="V20" s="379"/>
      <c r="W20" s="59"/>
      <c r="X20" s="59"/>
    </row>
    <row r="21" spans="1:24" ht="27.75" customHeight="1" x14ac:dyDescent="0.15">
      <c r="A21" s="7"/>
      <c r="B21" s="84">
        <v>7</v>
      </c>
      <c r="C21" s="387" t="str">
        <f>IF(入力シート!D29="","",入力シート!D29)</f>
        <v/>
      </c>
      <c r="D21" s="388"/>
      <c r="E21" s="388"/>
      <c r="F21" s="388"/>
      <c r="G21" s="388"/>
      <c r="H21" s="388"/>
      <c r="I21" s="388"/>
      <c r="J21" s="389"/>
      <c r="K21" s="395" t="str">
        <f>IF(入力シート!E29="","",入力シート!E29)</f>
        <v/>
      </c>
      <c r="L21" s="396"/>
      <c r="M21" s="396"/>
      <c r="N21" s="396"/>
      <c r="O21" s="397"/>
      <c r="P21" s="288" t="str">
        <f>IF(入力シート!H29="","",入力シート!H29)</f>
        <v/>
      </c>
      <c r="Q21" s="289"/>
      <c r="R21" s="377" t="str">
        <f>IF(入力シート!I29="","",入力シート!I29)</f>
        <v/>
      </c>
      <c r="S21" s="378"/>
      <c r="T21" s="378"/>
      <c r="U21" s="378"/>
      <c r="V21" s="379"/>
      <c r="W21" s="59"/>
      <c r="X21" s="59"/>
    </row>
    <row r="22" spans="1:24" ht="27.75" customHeight="1" x14ac:dyDescent="0.15">
      <c r="A22" s="7"/>
      <c r="B22" s="84">
        <v>8</v>
      </c>
      <c r="C22" s="387" t="str">
        <f>IF(入力シート!D30="","",入力シート!D30)</f>
        <v/>
      </c>
      <c r="D22" s="388"/>
      <c r="E22" s="388"/>
      <c r="F22" s="388"/>
      <c r="G22" s="388"/>
      <c r="H22" s="388"/>
      <c r="I22" s="388"/>
      <c r="J22" s="389"/>
      <c r="K22" s="395" t="str">
        <f>IF(入力シート!E30="","",入力シート!E30)</f>
        <v/>
      </c>
      <c r="L22" s="396"/>
      <c r="M22" s="396"/>
      <c r="N22" s="396"/>
      <c r="O22" s="397"/>
      <c r="P22" s="288" t="str">
        <f>IF(入力シート!H30="","",入力シート!H30)</f>
        <v/>
      </c>
      <c r="Q22" s="289"/>
      <c r="R22" s="377" t="str">
        <f>IF(入力シート!I30="","",入力シート!I30)</f>
        <v/>
      </c>
      <c r="S22" s="378"/>
      <c r="T22" s="378"/>
      <c r="U22" s="378"/>
      <c r="V22" s="379"/>
      <c r="W22" s="37"/>
      <c r="X22" s="37"/>
    </row>
    <row r="23" spans="1:24" ht="27.75" customHeight="1" x14ac:dyDescent="0.15">
      <c r="A23" s="7"/>
      <c r="B23" s="84">
        <v>9</v>
      </c>
      <c r="C23" s="387" t="str">
        <f>IF(入力シート!D31="","",入力シート!D31)</f>
        <v/>
      </c>
      <c r="D23" s="388"/>
      <c r="E23" s="388"/>
      <c r="F23" s="388"/>
      <c r="G23" s="388"/>
      <c r="H23" s="388"/>
      <c r="I23" s="388"/>
      <c r="J23" s="389"/>
      <c r="K23" s="395" t="str">
        <f>IF(入力シート!E31="","",入力シート!E31)</f>
        <v/>
      </c>
      <c r="L23" s="396"/>
      <c r="M23" s="396"/>
      <c r="N23" s="396"/>
      <c r="O23" s="397"/>
      <c r="P23" s="288" t="str">
        <f>IF(入力シート!H31="","",入力シート!H31)</f>
        <v/>
      </c>
      <c r="Q23" s="289"/>
      <c r="R23" s="377" t="str">
        <f>IF(入力シート!I31="","",入力シート!I31)</f>
        <v/>
      </c>
      <c r="S23" s="378"/>
      <c r="T23" s="378"/>
      <c r="U23" s="378"/>
      <c r="V23" s="379"/>
      <c r="W23" s="37"/>
      <c r="X23" s="37"/>
    </row>
    <row r="24" spans="1:24" ht="27.75" customHeight="1" thickBot="1" x14ac:dyDescent="0.2">
      <c r="A24" s="7"/>
      <c r="B24" s="205">
        <v>10</v>
      </c>
      <c r="C24" s="390" t="str">
        <f>IF(入力シート!D32="","",入力シート!D32)</f>
        <v/>
      </c>
      <c r="D24" s="391"/>
      <c r="E24" s="391"/>
      <c r="F24" s="391"/>
      <c r="G24" s="391"/>
      <c r="H24" s="391"/>
      <c r="I24" s="391"/>
      <c r="J24" s="392"/>
      <c r="K24" s="398" t="str">
        <f>IF(入力シート!E32="","",入力シート!E32)</f>
        <v/>
      </c>
      <c r="L24" s="399"/>
      <c r="M24" s="399"/>
      <c r="N24" s="399"/>
      <c r="O24" s="400"/>
      <c r="P24" s="393" t="str">
        <f>IF(入力シート!H32="","",入力シート!H32)</f>
        <v/>
      </c>
      <c r="Q24" s="394"/>
      <c r="R24" s="377" t="str">
        <f>IF(入力シート!I32="","",入力シート!I32)</f>
        <v/>
      </c>
      <c r="S24" s="378"/>
      <c r="T24" s="378"/>
      <c r="U24" s="378"/>
      <c r="V24" s="379"/>
      <c r="W24" s="37"/>
      <c r="X24" s="37"/>
    </row>
    <row r="25" spans="1:24" ht="36.75" customHeight="1" thickTop="1" x14ac:dyDescent="0.15">
      <c r="A25" s="7"/>
      <c r="B25" s="294" t="s">
        <v>108</v>
      </c>
      <c r="C25" s="294"/>
      <c r="D25" s="294"/>
      <c r="E25" s="294"/>
      <c r="F25" s="294"/>
      <c r="G25" s="294"/>
      <c r="H25" s="294"/>
      <c r="I25" s="294"/>
      <c r="J25" s="294"/>
      <c r="K25" s="294"/>
      <c r="L25" s="294"/>
      <c r="M25" s="294"/>
      <c r="N25" s="294"/>
      <c r="O25" s="294"/>
      <c r="P25" s="294"/>
      <c r="Q25" s="294"/>
      <c r="R25" s="380">
        <f>SUM(R15:V24)</f>
        <v>0</v>
      </c>
      <c r="S25" s="380"/>
      <c r="T25" s="380"/>
      <c r="U25" s="380"/>
      <c r="V25" s="380"/>
      <c r="W25" s="37"/>
      <c r="X25" s="37"/>
    </row>
    <row r="26" spans="1:24" ht="14.25" x14ac:dyDescent="0.15">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18" customHeight="1" x14ac:dyDescent="0.15">
      <c r="A27" s="7"/>
      <c r="B27" s="7"/>
      <c r="C27" s="7"/>
      <c r="D27" s="7"/>
      <c r="E27" s="7"/>
      <c r="F27" s="7"/>
      <c r="G27" s="7"/>
      <c r="H27" s="7"/>
      <c r="I27" s="7"/>
      <c r="J27" s="37"/>
      <c r="K27" s="37"/>
      <c r="L27" s="37"/>
      <c r="M27" s="37"/>
      <c r="N27" s="37"/>
      <c r="O27" s="37"/>
      <c r="P27" s="37"/>
      <c r="Q27" s="37"/>
      <c r="W27" s="37"/>
      <c r="X27" s="37"/>
    </row>
    <row r="28" spans="1:24" ht="18" customHeight="1" x14ac:dyDescent="0.15">
      <c r="A28" s="88"/>
      <c r="B28" s="88"/>
      <c r="C28" s="88"/>
      <c r="D28" s="88"/>
      <c r="E28" s="88"/>
      <c r="F28" s="88"/>
      <c r="G28" s="7"/>
      <c r="H28" s="7"/>
      <c r="I28" s="7"/>
      <c r="J28" s="37"/>
      <c r="K28" s="37"/>
      <c r="L28" s="332" t="s">
        <v>50</v>
      </c>
      <c r="M28" s="332"/>
      <c r="N28" s="332"/>
      <c r="O28" s="332"/>
      <c r="P28" s="333" t="str">
        <f>入力シート!V17&amp;"　　"&amp;入力シート!W17</f>
        <v>　　</v>
      </c>
      <c r="Q28" s="333"/>
      <c r="R28" s="333"/>
      <c r="S28" s="333"/>
      <c r="T28" s="333"/>
      <c r="U28" s="333"/>
      <c r="V28" s="333"/>
      <c r="W28" s="333"/>
      <c r="X28" s="333"/>
    </row>
    <row r="29" spans="1:24" ht="18" customHeight="1" x14ac:dyDescent="0.15">
      <c r="A29" s="88"/>
      <c r="B29" s="88"/>
      <c r="C29" s="89"/>
      <c r="D29" s="89"/>
      <c r="E29" s="89"/>
      <c r="F29" s="89"/>
      <c r="G29" s="42"/>
      <c r="H29" s="42"/>
      <c r="I29" s="42"/>
      <c r="J29" s="37"/>
      <c r="K29" s="37"/>
      <c r="L29" s="332"/>
      <c r="M29" s="332"/>
      <c r="N29" s="332"/>
      <c r="O29" s="332"/>
      <c r="P29" s="334"/>
      <c r="Q29" s="334"/>
      <c r="R29" s="334"/>
      <c r="S29" s="334"/>
      <c r="T29" s="334"/>
      <c r="U29" s="334"/>
      <c r="V29" s="334"/>
      <c r="W29" s="334"/>
      <c r="X29" s="334"/>
    </row>
    <row r="30" spans="1:24" ht="18" customHeight="1" x14ac:dyDescent="0.15">
      <c r="A30" s="89"/>
      <c r="B30" s="88"/>
      <c r="C30" s="89"/>
      <c r="D30" s="89"/>
      <c r="E30" s="89"/>
      <c r="F30" s="89"/>
      <c r="G30" s="42"/>
      <c r="H30" s="42"/>
      <c r="I30" s="42"/>
      <c r="J30" s="37"/>
      <c r="K30" s="37"/>
      <c r="L30" s="332" t="s">
        <v>21</v>
      </c>
      <c r="M30" s="332"/>
      <c r="N30" s="332"/>
      <c r="O30" s="332"/>
      <c r="P30" s="371" t="str">
        <f>IF(入力シート!Z17="","",入力シート!Z17)</f>
        <v/>
      </c>
      <c r="Q30" s="371"/>
      <c r="R30" s="371"/>
      <c r="S30" s="371"/>
      <c r="T30" s="371"/>
      <c r="U30" s="371"/>
      <c r="V30" s="371"/>
      <c r="W30" s="371"/>
      <c r="X30" s="371"/>
    </row>
    <row r="31" spans="1:24" ht="18" customHeight="1" x14ac:dyDescent="0.15">
      <c r="A31" s="89"/>
      <c r="B31" s="89"/>
      <c r="C31" s="89"/>
      <c r="D31" s="89"/>
      <c r="E31" s="89"/>
      <c r="F31" s="89"/>
      <c r="G31" s="42"/>
      <c r="H31" s="42"/>
      <c r="I31" s="42"/>
      <c r="J31" s="42"/>
      <c r="K31" s="42"/>
      <c r="L31" s="332"/>
      <c r="M31" s="332"/>
      <c r="N31" s="332"/>
      <c r="O31" s="332"/>
      <c r="P31" s="331"/>
      <c r="Q31" s="331"/>
      <c r="R31" s="331"/>
      <c r="S31" s="331"/>
      <c r="T31" s="331"/>
      <c r="U31" s="331"/>
      <c r="V31" s="331"/>
      <c r="W31" s="331"/>
      <c r="X31" s="331"/>
    </row>
    <row r="32" spans="1:24" ht="18" customHeight="1" x14ac:dyDescent="0.15">
      <c r="A32" s="89"/>
      <c r="B32" s="89"/>
      <c r="C32" s="89"/>
      <c r="D32" s="89"/>
      <c r="E32" s="89"/>
      <c r="F32" s="89"/>
      <c r="G32" s="42"/>
      <c r="H32" s="42"/>
      <c r="I32" s="42"/>
      <c r="J32" s="42"/>
      <c r="K32" s="42"/>
      <c r="L32" s="332" t="s">
        <v>37</v>
      </c>
      <c r="M32" s="332"/>
      <c r="N32" s="332"/>
      <c r="O32" s="332"/>
      <c r="P32" s="371" t="str">
        <f>IF(入力シート!AA17="","",入力シート!AA17)</f>
        <v/>
      </c>
      <c r="Q32" s="371"/>
      <c r="R32" s="371"/>
      <c r="S32" s="371"/>
      <c r="T32" s="371"/>
      <c r="U32" s="371"/>
      <c r="V32" s="371"/>
      <c r="W32" s="371"/>
      <c r="X32" s="371"/>
    </row>
    <row r="33" spans="1:24" ht="18" customHeight="1" x14ac:dyDescent="0.15">
      <c r="A33" s="87"/>
      <c r="B33" s="87"/>
      <c r="C33" s="87"/>
      <c r="D33" s="87"/>
      <c r="E33" s="87"/>
      <c r="F33" s="87"/>
      <c r="L33" s="332"/>
      <c r="M33" s="332"/>
      <c r="N33" s="332"/>
      <c r="O33" s="332"/>
      <c r="P33" s="331"/>
      <c r="Q33" s="331"/>
      <c r="R33" s="331"/>
      <c r="S33" s="331"/>
      <c r="T33" s="331"/>
      <c r="U33" s="331"/>
      <c r="V33" s="331"/>
      <c r="W33" s="331"/>
      <c r="X33" s="331"/>
    </row>
    <row r="34" spans="1:24" ht="18" customHeight="1" x14ac:dyDescent="0.15">
      <c r="A34" s="87"/>
      <c r="B34" s="87"/>
      <c r="C34" s="87"/>
      <c r="D34" s="87"/>
      <c r="E34" s="87"/>
      <c r="F34" s="87"/>
    </row>
    <row r="35" spans="1:24" ht="18" customHeight="1" x14ac:dyDescent="0.15">
      <c r="A35" s="87"/>
      <c r="B35" s="87"/>
      <c r="C35" s="87"/>
      <c r="D35" s="87"/>
      <c r="E35" s="87"/>
      <c r="F35" s="87"/>
    </row>
    <row r="36" spans="1:24" ht="18" customHeight="1" x14ac:dyDescent="0.15">
      <c r="A36" s="87"/>
      <c r="B36" s="87"/>
      <c r="C36" s="87"/>
      <c r="D36" s="87"/>
      <c r="E36" s="87"/>
      <c r="F36" s="87"/>
    </row>
    <row r="37" spans="1:24" ht="18" customHeight="1" x14ac:dyDescent="0.15">
      <c r="A37" s="87"/>
      <c r="B37" s="87"/>
      <c r="C37" s="87"/>
      <c r="D37" s="87"/>
      <c r="E37" s="87"/>
      <c r="F37" s="87"/>
    </row>
    <row r="38" spans="1:24" ht="18" customHeight="1" x14ac:dyDescent="0.15">
      <c r="A38" s="87"/>
      <c r="B38" s="87"/>
      <c r="C38" s="87"/>
      <c r="D38" s="87"/>
      <c r="E38" s="87"/>
      <c r="F38" s="87"/>
    </row>
    <row r="39" spans="1:24" ht="18" customHeight="1" x14ac:dyDescent="0.15">
      <c r="A39" s="87"/>
      <c r="B39" s="87"/>
      <c r="C39" s="87"/>
      <c r="D39" s="87"/>
      <c r="E39" s="87"/>
      <c r="F39" s="87"/>
    </row>
    <row r="40" spans="1:24" ht="18" customHeight="1" x14ac:dyDescent="0.15">
      <c r="A40" s="87"/>
      <c r="B40" s="87"/>
      <c r="C40" s="87"/>
      <c r="D40" s="87"/>
      <c r="E40" s="87"/>
      <c r="F40" s="87"/>
    </row>
    <row r="41" spans="1:24" ht="18" customHeight="1" x14ac:dyDescent="0.15">
      <c r="A41" s="87"/>
      <c r="B41" s="87"/>
      <c r="C41" s="87"/>
      <c r="D41" s="87"/>
      <c r="E41" s="87"/>
      <c r="F41" s="87"/>
    </row>
    <row r="42" spans="1:24" ht="18" customHeight="1" x14ac:dyDescent="0.15">
      <c r="A42" s="87"/>
      <c r="B42" s="87"/>
      <c r="C42" s="87"/>
      <c r="D42" s="87"/>
      <c r="E42" s="87"/>
      <c r="F42" s="87"/>
    </row>
    <row r="43" spans="1:24" ht="18" customHeight="1" x14ac:dyDescent="0.15">
      <c r="A43" s="87"/>
      <c r="B43" s="87"/>
      <c r="C43" s="87"/>
      <c r="D43" s="87"/>
      <c r="E43" s="87"/>
      <c r="F43" s="87"/>
    </row>
    <row r="44" spans="1:24" ht="18" customHeight="1" x14ac:dyDescent="0.15">
      <c r="A44" s="87"/>
      <c r="B44" s="87"/>
      <c r="C44" s="87"/>
      <c r="D44" s="87"/>
      <c r="E44" s="87"/>
      <c r="F44" s="87"/>
    </row>
    <row r="45" spans="1:24" ht="18" customHeight="1" x14ac:dyDescent="0.15">
      <c r="A45" s="87"/>
      <c r="B45" s="87"/>
      <c r="C45" s="87"/>
      <c r="D45" s="87"/>
      <c r="E45" s="87"/>
      <c r="F45" s="87"/>
    </row>
    <row r="46" spans="1:24" ht="18" customHeight="1" x14ac:dyDescent="0.15">
      <c r="A46" s="87"/>
      <c r="B46" s="87"/>
      <c r="C46" s="87"/>
      <c r="D46" s="87"/>
      <c r="E46" s="87"/>
      <c r="F46" s="87"/>
    </row>
    <row r="47" spans="1:24" ht="18" customHeight="1" x14ac:dyDescent="0.15">
      <c r="A47" s="87"/>
      <c r="B47" s="87"/>
      <c r="C47" s="87"/>
      <c r="D47" s="87"/>
      <c r="E47" s="87"/>
      <c r="F47" s="87"/>
    </row>
    <row r="48" spans="1:24" ht="18" customHeight="1" x14ac:dyDescent="0.15">
      <c r="A48" s="87"/>
      <c r="B48" s="87"/>
      <c r="C48" s="87"/>
      <c r="D48" s="87"/>
      <c r="E48" s="87"/>
      <c r="F48" s="87"/>
    </row>
    <row r="49" spans="1:6" ht="18" customHeight="1" x14ac:dyDescent="0.15">
      <c r="A49" s="87"/>
      <c r="B49" s="87"/>
      <c r="C49" s="87"/>
      <c r="D49" s="87"/>
      <c r="E49" s="87"/>
      <c r="F49" s="87"/>
    </row>
    <row r="50" spans="1:6" ht="18" customHeight="1" x14ac:dyDescent="0.15">
      <c r="A50" s="87"/>
      <c r="B50" s="87"/>
      <c r="C50" s="87"/>
      <c r="D50" s="87"/>
      <c r="E50" s="87"/>
      <c r="F50" s="87"/>
    </row>
    <row r="51" spans="1:6" ht="18" customHeight="1" x14ac:dyDescent="0.15">
      <c r="A51" s="87"/>
      <c r="B51" s="87"/>
      <c r="C51" s="87"/>
      <c r="D51" s="87"/>
      <c r="E51" s="87"/>
      <c r="F51" s="87"/>
    </row>
    <row r="52" spans="1:6" ht="18" customHeight="1" x14ac:dyDescent="0.15">
      <c r="A52" s="87"/>
      <c r="B52" s="87"/>
      <c r="C52" s="87"/>
      <c r="D52" s="87"/>
      <c r="E52" s="87"/>
      <c r="F52" s="87"/>
    </row>
    <row r="53" spans="1:6" ht="18" customHeight="1" x14ac:dyDescent="0.15">
      <c r="A53" s="87"/>
      <c r="B53" s="87"/>
      <c r="C53" s="87"/>
      <c r="D53" s="87"/>
      <c r="E53" s="87"/>
      <c r="F53" s="87"/>
    </row>
    <row r="54" spans="1:6" ht="18" customHeight="1" x14ac:dyDescent="0.15">
      <c r="A54" s="87"/>
      <c r="B54" s="87"/>
      <c r="C54" s="87"/>
      <c r="D54" s="87"/>
      <c r="E54" s="87"/>
      <c r="F54" s="87"/>
    </row>
    <row r="55" spans="1:6" ht="18" customHeight="1" x14ac:dyDescent="0.15">
      <c r="A55" s="87"/>
      <c r="B55" s="87"/>
      <c r="C55" s="87"/>
      <c r="D55" s="87"/>
      <c r="E55" s="87"/>
      <c r="F55" s="87"/>
    </row>
  </sheetData>
  <sheetProtection sheet="1" objects="1" scenarios="1"/>
  <mergeCells count="66">
    <mergeCell ref="K23:O23"/>
    <mergeCell ref="K24:O24"/>
    <mergeCell ref="K18:O18"/>
    <mergeCell ref="K19:O19"/>
    <mergeCell ref="K20:O20"/>
    <mergeCell ref="K21:O21"/>
    <mergeCell ref="K22:O22"/>
    <mergeCell ref="C15:J15"/>
    <mergeCell ref="C16:J16"/>
    <mergeCell ref="C17:J17"/>
    <mergeCell ref="K15:O15"/>
    <mergeCell ref="K16:O16"/>
    <mergeCell ref="K17:O17"/>
    <mergeCell ref="P17:Q17"/>
    <mergeCell ref="R15:V15"/>
    <mergeCell ref="R16:V16"/>
    <mergeCell ref="R17:V17"/>
    <mergeCell ref="R20:V20"/>
    <mergeCell ref="C23:J23"/>
    <mergeCell ref="C24:J24"/>
    <mergeCell ref="P12:Q12"/>
    <mergeCell ref="P11:Q11"/>
    <mergeCell ref="P13:Q13"/>
    <mergeCell ref="K11:O11"/>
    <mergeCell ref="P14:Q14"/>
    <mergeCell ref="P18:Q18"/>
    <mergeCell ref="P19:Q19"/>
    <mergeCell ref="P20:Q20"/>
    <mergeCell ref="P21:Q21"/>
    <mergeCell ref="P22:Q22"/>
    <mergeCell ref="P23:Q23"/>
    <mergeCell ref="P24:Q24"/>
    <mergeCell ref="P15:Q15"/>
    <mergeCell ref="P16:Q16"/>
    <mergeCell ref="C18:J18"/>
    <mergeCell ref="C19:J19"/>
    <mergeCell ref="C20:J20"/>
    <mergeCell ref="C21:J21"/>
    <mergeCell ref="C22:J22"/>
    <mergeCell ref="I3:L3"/>
    <mergeCell ref="I4:L4"/>
    <mergeCell ref="M3:V3"/>
    <mergeCell ref="M4:V4"/>
    <mergeCell ref="R11:V11"/>
    <mergeCell ref="C11:J11"/>
    <mergeCell ref="C12:J12"/>
    <mergeCell ref="C13:J13"/>
    <mergeCell ref="C14:J14"/>
    <mergeCell ref="B1:W1"/>
    <mergeCell ref="P28:X29"/>
    <mergeCell ref="R21:V21"/>
    <mergeCell ref="R22:V22"/>
    <mergeCell ref="R23:V23"/>
    <mergeCell ref="R24:V24"/>
    <mergeCell ref="B25:Q25"/>
    <mergeCell ref="R25:V25"/>
    <mergeCell ref="R12:V12"/>
    <mergeCell ref="R13:V13"/>
    <mergeCell ref="R14:V14"/>
    <mergeCell ref="R18:V18"/>
    <mergeCell ref="R19:V19"/>
    <mergeCell ref="P30:X31"/>
    <mergeCell ref="P32:X33"/>
    <mergeCell ref="L28:O29"/>
    <mergeCell ref="L30:O31"/>
    <mergeCell ref="L32:O33"/>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75"/>
  <sheetViews>
    <sheetView showGridLines="0" view="pageBreakPreview" zoomScale="85" zoomScaleNormal="85" zoomScaleSheetLayoutView="85" workbookViewId="0"/>
  </sheetViews>
  <sheetFormatPr defaultColWidth="3" defaultRowHeight="10.5" customHeight="1" x14ac:dyDescent="0.15"/>
  <cols>
    <col min="1" max="6" width="3.125" style="10" customWidth="1"/>
    <col min="7" max="24" width="4.25" style="10" customWidth="1"/>
    <col min="25" max="25" width="3.75" style="10" customWidth="1"/>
    <col min="26" max="16384" width="3" style="10"/>
  </cols>
  <sheetData>
    <row r="1" spans="1:25" ht="12" customHeight="1" x14ac:dyDescent="0.15">
      <c r="B1" s="10" t="s">
        <v>90</v>
      </c>
    </row>
    <row r="2" spans="1:25" ht="12" customHeight="1" x14ac:dyDescent="0.15">
      <c r="R2" s="86" t="s">
        <v>9</v>
      </c>
      <c r="S2" s="11" t="str">
        <f>IF(入力シート!AB17="","",YEAR(入力シート!AB17)-2018)</f>
        <v/>
      </c>
      <c r="T2" s="77" t="s">
        <v>8</v>
      </c>
      <c r="U2" s="77" t="str">
        <f>IF(入力シート!AB17="","",MONTH(入力シート!AB17))</f>
        <v/>
      </c>
      <c r="V2" s="77" t="s">
        <v>7</v>
      </c>
      <c r="W2" s="77" t="str">
        <f>IF(入力シート!AB17="","",DAY(入力シート!AB17))</f>
        <v/>
      </c>
      <c r="X2" s="77" t="s">
        <v>6</v>
      </c>
    </row>
    <row r="3" spans="1:25" ht="12" customHeight="1" x14ac:dyDescent="0.15">
      <c r="R3" s="86"/>
      <c r="S3" s="11"/>
      <c r="T3" s="77"/>
      <c r="U3" s="77"/>
      <c r="V3" s="77"/>
      <c r="W3" s="77"/>
      <c r="X3" s="77"/>
    </row>
    <row r="4" spans="1:25" ht="12" customHeight="1" x14ac:dyDescent="0.15"/>
    <row r="5" spans="1:25" ht="12" customHeight="1" x14ac:dyDescent="0.15">
      <c r="A5" s="352" t="s">
        <v>128</v>
      </c>
      <c r="B5" s="352"/>
      <c r="C5" s="352"/>
      <c r="D5" s="352"/>
      <c r="E5" s="352"/>
      <c r="F5" s="352"/>
      <c r="G5" s="352"/>
      <c r="H5" s="352"/>
      <c r="I5" s="352"/>
      <c r="J5" s="352"/>
      <c r="K5" s="352"/>
      <c r="L5" s="352"/>
      <c r="M5" s="352"/>
      <c r="N5" s="352"/>
      <c r="O5" s="352"/>
      <c r="P5" s="352"/>
      <c r="Q5" s="352"/>
      <c r="R5" s="352"/>
      <c r="S5" s="352"/>
      <c r="T5" s="352"/>
      <c r="U5" s="352"/>
      <c r="V5" s="352"/>
      <c r="W5" s="352"/>
      <c r="X5" s="352"/>
      <c r="Y5" s="12"/>
    </row>
    <row r="6" spans="1:25" ht="12" customHeight="1" x14ac:dyDescent="0.15">
      <c r="A6" s="352"/>
      <c r="B6" s="352"/>
      <c r="C6" s="352"/>
      <c r="D6" s="352"/>
      <c r="E6" s="352"/>
      <c r="F6" s="352"/>
      <c r="G6" s="352"/>
      <c r="H6" s="352"/>
      <c r="I6" s="352"/>
      <c r="J6" s="352"/>
      <c r="K6" s="352"/>
      <c r="L6" s="352"/>
      <c r="M6" s="352"/>
      <c r="N6" s="352"/>
      <c r="O6" s="352"/>
      <c r="P6" s="352"/>
      <c r="Q6" s="352"/>
      <c r="R6" s="352"/>
      <c r="S6" s="352"/>
      <c r="T6" s="352"/>
      <c r="U6" s="352"/>
      <c r="V6" s="352"/>
      <c r="W6" s="352"/>
      <c r="X6" s="352"/>
      <c r="Y6" s="12"/>
    </row>
    <row r="7" spans="1:25" ht="12" customHeight="1" x14ac:dyDescent="0.15"/>
    <row r="8" spans="1:25" ht="12" customHeight="1" x14ac:dyDescent="0.15">
      <c r="B8" s="10" t="s">
        <v>10</v>
      </c>
    </row>
    <row r="9" spans="1:25" ht="12" customHeight="1" x14ac:dyDescent="0.15"/>
    <row r="10" spans="1:25" ht="12" customHeight="1" x14ac:dyDescent="0.15"/>
    <row r="11" spans="1:25" ht="12" customHeight="1" x14ac:dyDescent="0.15">
      <c r="J11" s="12" t="s">
        <v>51</v>
      </c>
      <c r="K11" s="12"/>
      <c r="L11" s="12"/>
      <c r="M11" s="12"/>
      <c r="N11" s="12"/>
      <c r="O11" s="12"/>
    </row>
    <row r="12" spans="1:25" ht="12" customHeight="1" x14ac:dyDescent="0.15">
      <c r="J12" s="356" t="s">
        <v>23</v>
      </c>
      <c r="K12" s="356"/>
      <c r="L12" s="356"/>
      <c r="M12" s="356"/>
      <c r="N12" s="356"/>
      <c r="O12" s="356"/>
      <c r="P12" s="357" t="str">
        <f>IF(入力シート!D17="","",入力シート!D17)</f>
        <v/>
      </c>
      <c r="Q12" s="357"/>
      <c r="R12" s="357"/>
      <c r="S12" s="357"/>
      <c r="T12" s="357"/>
      <c r="U12" s="357"/>
      <c r="V12" s="357"/>
      <c r="W12" s="357"/>
      <c r="X12" s="357"/>
    </row>
    <row r="13" spans="1:25" ht="12" customHeight="1" x14ac:dyDescent="0.15">
      <c r="J13" s="356"/>
      <c r="K13" s="356"/>
      <c r="L13" s="356"/>
      <c r="M13" s="356"/>
      <c r="N13" s="356"/>
      <c r="O13" s="356"/>
      <c r="P13" s="357"/>
      <c r="Q13" s="357"/>
      <c r="R13" s="357"/>
      <c r="S13" s="357"/>
      <c r="T13" s="357"/>
      <c r="U13" s="357"/>
      <c r="V13" s="357"/>
      <c r="W13" s="357"/>
      <c r="X13" s="357"/>
    </row>
    <row r="14" spans="1:25" ht="12" customHeight="1" x14ac:dyDescent="0.15">
      <c r="J14" s="356"/>
      <c r="K14" s="356"/>
      <c r="L14" s="356"/>
      <c r="M14" s="356"/>
      <c r="N14" s="356"/>
      <c r="O14" s="356"/>
      <c r="P14" s="357"/>
      <c r="Q14" s="357"/>
      <c r="R14" s="357"/>
      <c r="S14" s="357"/>
      <c r="T14" s="357"/>
      <c r="U14" s="357"/>
      <c r="V14" s="357"/>
      <c r="W14" s="357"/>
      <c r="X14" s="357"/>
    </row>
    <row r="15" spans="1:25" ht="12" customHeight="1" x14ac:dyDescent="0.15">
      <c r="J15" s="356"/>
      <c r="K15" s="356"/>
      <c r="L15" s="356"/>
      <c r="M15" s="356"/>
      <c r="N15" s="356"/>
      <c r="O15" s="356"/>
      <c r="P15" s="357"/>
      <c r="Q15" s="357"/>
      <c r="R15" s="357"/>
      <c r="S15" s="357"/>
      <c r="T15" s="357"/>
      <c r="U15" s="357"/>
      <c r="V15" s="357"/>
      <c r="W15" s="357"/>
      <c r="X15" s="357"/>
    </row>
    <row r="16" spans="1:25" ht="12" customHeight="1" x14ac:dyDescent="0.15">
      <c r="J16" s="355" t="s">
        <v>24</v>
      </c>
      <c r="K16" s="355"/>
      <c r="L16" s="355"/>
      <c r="M16" s="355"/>
      <c r="N16" s="355"/>
      <c r="O16" s="355"/>
      <c r="P16" s="360" t="str">
        <f>IF(入力シート!E17="","",入力シート!E17)</f>
        <v/>
      </c>
      <c r="Q16" s="360"/>
      <c r="R16" s="360"/>
      <c r="S16" s="360"/>
      <c r="T16" s="360"/>
      <c r="U16" s="360"/>
      <c r="V16" s="360"/>
      <c r="W16" s="360"/>
      <c r="X16" s="360"/>
    </row>
    <row r="17" spans="1:24" ht="12" customHeight="1" x14ac:dyDescent="0.15">
      <c r="J17" s="355"/>
      <c r="K17" s="355"/>
      <c r="L17" s="355"/>
      <c r="M17" s="355"/>
      <c r="N17" s="355"/>
      <c r="O17" s="355"/>
      <c r="P17" s="360"/>
      <c r="Q17" s="360"/>
      <c r="R17" s="360"/>
      <c r="S17" s="360"/>
      <c r="T17" s="360"/>
      <c r="U17" s="360"/>
      <c r="V17" s="360"/>
      <c r="W17" s="360"/>
      <c r="X17" s="360"/>
    </row>
    <row r="18" spans="1:24" ht="12" customHeight="1" x14ac:dyDescent="0.15">
      <c r="J18" s="355"/>
      <c r="K18" s="355"/>
      <c r="L18" s="355"/>
      <c r="M18" s="355"/>
      <c r="N18" s="355"/>
      <c r="O18" s="355"/>
      <c r="P18" s="360"/>
      <c r="Q18" s="360"/>
      <c r="R18" s="360"/>
      <c r="S18" s="360"/>
      <c r="T18" s="360"/>
      <c r="U18" s="360"/>
      <c r="V18" s="360"/>
      <c r="W18" s="360"/>
      <c r="X18" s="360"/>
    </row>
    <row r="19" spans="1:24" ht="12" customHeight="1" x14ac:dyDescent="0.15">
      <c r="J19" s="355"/>
      <c r="K19" s="355"/>
      <c r="L19" s="355"/>
      <c r="M19" s="355"/>
      <c r="N19" s="355"/>
      <c r="O19" s="355"/>
      <c r="P19" s="360"/>
      <c r="Q19" s="360"/>
      <c r="R19" s="360"/>
      <c r="S19" s="360"/>
      <c r="T19" s="360"/>
      <c r="U19" s="360"/>
      <c r="V19" s="360"/>
      <c r="W19" s="360"/>
      <c r="X19" s="360"/>
    </row>
    <row r="20" spans="1:24" ht="12" customHeight="1" x14ac:dyDescent="0.15">
      <c r="J20" s="355" t="s">
        <v>11</v>
      </c>
      <c r="K20" s="355"/>
      <c r="L20" s="355"/>
      <c r="M20" s="355"/>
      <c r="N20" s="355"/>
      <c r="O20" s="355"/>
      <c r="P20" s="360" t="str">
        <f>入力シート!F17&amp;"　"&amp;入力シート!G17</f>
        <v>　</v>
      </c>
      <c r="Q20" s="360"/>
      <c r="R20" s="360"/>
      <c r="S20" s="360"/>
      <c r="T20" s="360"/>
      <c r="U20" s="360"/>
      <c r="V20" s="360"/>
      <c r="W20" s="360"/>
      <c r="X20" s="360"/>
    </row>
    <row r="21" spans="1:24" ht="12" customHeight="1" x14ac:dyDescent="0.15">
      <c r="B21" s="13"/>
      <c r="C21" s="13"/>
      <c r="D21" s="13"/>
      <c r="E21" s="13"/>
      <c r="F21" s="13"/>
      <c r="G21" s="13"/>
      <c r="H21" s="13"/>
      <c r="I21" s="13"/>
      <c r="J21" s="355"/>
      <c r="K21" s="355"/>
      <c r="L21" s="355"/>
      <c r="M21" s="355"/>
      <c r="N21" s="355"/>
      <c r="O21" s="355"/>
      <c r="P21" s="360"/>
      <c r="Q21" s="360"/>
      <c r="R21" s="360"/>
      <c r="S21" s="360"/>
      <c r="T21" s="360"/>
      <c r="U21" s="360"/>
      <c r="V21" s="360"/>
      <c r="W21" s="360"/>
      <c r="X21" s="360"/>
    </row>
    <row r="22" spans="1:24" ht="12" customHeight="1" x14ac:dyDescent="0.15">
      <c r="A22" s="13"/>
      <c r="B22" s="13"/>
      <c r="C22" s="13"/>
      <c r="D22" s="13"/>
      <c r="E22" s="13"/>
      <c r="F22" s="13"/>
      <c r="G22" s="13"/>
      <c r="H22" s="13"/>
      <c r="I22" s="13"/>
      <c r="J22" s="355"/>
      <c r="K22" s="355"/>
      <c r="L22" s="355"/>
      <c r="M22" s="355"/>
      <c r="N22" s="355"/>
      <c r="O22" s="355"/>
      <c r="P22" s="360"/>
      <c r="Q22" s="360"/>
      <c r="R22" s="360"/>
      <c r="S22" s="360"/>
      <c r="T22" s="360"/>
      <c r="U22" s="360"/>
      <c r="V22" s="360"/>
      <c r="W22" s="360"/>
      <c r="X22" s="360"/>
    </row>
    <row r="23" spans="1:24" ht="12" customHeight="1" x14ac:dyDescent="0.15">
      <c r="A23" s="358" t="s">
        <v>232</v>
      </c>
      <c r="B23" s="358"/>
      <c r="C23" s="358"/>
      <c r="D23" s="358"/>
      <c r="E23" s="358"/>
      <c r="F23" s="358"/>
      <c r="G23" s="358"/>
      <c r="H23" s="358"/>
      <c r="I23" s="358"/>
      <c r="J23" s="358"/>
      <c r="K23" s="358"/>
      <c r="L23" s="358"/>
      <c r="M23" s="358"/>
      <c r="N23" s="358"/>
      <c r="O23" s="358"/>
      <c r="P23" s="358"/>
      <c r="Q23" s="358"/>
      <c r="R23" s="358"/>
      <c r="S23" s="358"/>
      <c r="T23" s="358"/>
      <c r="U23" s="358"/>
      <c r="V23" s="358"/>
      <c r="W23" s="358"/>
      <c r="X23" s="358"/>
    </row>
    <row r="24" spans="1:24" ht="12" customHeight="1" x14ac:dyDescent="0.15">
      <c r="A24" s="358"/>
      <c r="B24" s="358"/>
      <c r="C24" s="358"/>
      <c r="D24" s="358"/>
      <c r="E24" s="358"/>
      <c r="F24" s="358"/>
      <c r="G24" s="358"/>
      <c r="H24" s="358"/>
      <c r="I24" s="358"/>
      <c r="J24" s="358"/>
      <c r="K24" s="358"/>
      <c r="L24" s="358"/>
      <c r="M24" s="358"/>
      <c r="N24" s="358"/>
      <c r="O24" s="358"/>
      <c r="P24" s="358"/>
      <c r="Q24" s="358"/>
      <c r="R24" s="358"/>
      <c r="S24" s="358"/>
      <c r="T24" s="358"/>
      <c r="U24" s="358"/>
      <c r="V24" s="358"/>
      <c r="W24" s="358"/>
      <c r="X24" s="358"/>
    </row>
    <row r="25" spans="1:24" ht="12" customHeight="1" x14ac:dyDescent="0.15">
      <c r="A25" s="358"/>
      <c r="B25" s="358"/>
      <c r="C25" s="358"/>
      <c r="D25" s="358"/>
      <c r="E25" s="358"/>
      <c r="F25" s="358"/>
      <c r="G25" s="358"/>
      <c r="H25" s="358"/>
      <c r="I25" s="358"/>
      <c r="J25" s="358"/>
      <c r="K25" s="358"/>
      <c r="L25" s="358"/>
      <c r="M25" s="358"/>
      <c r="N25" s="358"/>
      <c r="O25" s="358"/>
      <c r="P25" s="358"/>
      <c r="Q25" s="358"/>
      <c r="R25" s="358"/>
      <c r="S25" s="358"/>
      <c r="T25" s="358"/>
      <c r="U25" s="358"/>
      <c r="V25" s="358"/>
      <c r="W25" s="358"/>
      <c r="X25" s="358"/>
    </row>
    <row r="26" spans="1:24" ht="12" customHeight="1" x14ac:dyDescent="0.15">
      <c r="A26" s="359"/>
      <c r="B26" s="359"/>
      <c r="C26" s="359"/>
      <c r="D26" s="359"/>
      <c r="E26" s="359"/>
      <c r="F26" s="359"/>
      <c r="G26" s="359"/>
      <c r="H26" s="359"/>
      <c r="I26" s="359"/>
      <c r="J26" s="359"/>
      <c r="K26" s="359"/>
      <c r="L26" s="359"/>
      <c r="M26" s="359"/>
      <c r="N26" s="359"/>
      <c r="O26" s="359"/>
      <c r="P26" s="359"/>
      <c r="Q26" s="359"/>
      <c r="R26" s="359"/>
      <c r="S26" s="359"/>
      <c r="T26" s="359"/>
      <c r="U26" s="359"/>
      <c r="V26" s="359"/>
      <c r="W26" s="359"/>
      <c r="X26" s="359"/>
    </row>
    <row r="27" spans="1:24" ht="12" customHeight="1" x14ac:dyDescent="0.15">
      <c r="A27" s="328" t="s">
        <v>52</v>
      </c>
      <c r="B27" s="328"/>
      <c r="C27" s="328"/>
      <c r="D27" s="328"/>
      <c r="E27" s="328"/>
      <c r="F27" s="328"/>
      <c r="G27" s="340" t="str">
        <f>IF(入力シート!$H$17="","",入力シート!$H$17)</f>
        <v/>
      </c>
      <c r="H27" s="340"/>
      <c r="I27" s="340"/>
      <c r="J27" s="340"/>
      <c r="K27" s="340"/>
      <c r="L27" s="340"/>
      <c r="M27" s="340"/>
      <c r="N27" s="340"/>
      <c r="O27" s="340"/>
      <c r="P27" s="340"/>
      <c r="Q27" s="340"/>
      <c r="R27" s="340"/>
      <c r="S27" s="340"/>
      <c r="T27" s="340"/>
      <c r="U27" s="340"/>
      <c r="V27" s="340"/>
      <c r="W27" s="340"/>
      <c r="X27" s="340"/>
    </row>
    <row r="28" spans="1:24" ht="12" customHeight="1" x14ac:dyDescent="0.15">
      <c r="A28" s="328"/>
      <c r="B28" s="328"/>
      <c r="C28" s="328"/>
      <c r="D28" s="328"/>
      <c r="E28" s="328"/>
      <c r="F28" s="328"/>
      <c r="G28" s="340"/>
      <c r="H28" s="340"/>
      <c r="I28" s="340"/>
      <c r="J28" s="340"/>
      <c r="K28" s="340"/>
      <c r="L28" s="340"/>
      <c r="M28" s="340"/>
      <c r="N28" s="340"/>
      <c r="O28" s="340"/>
      <c r="P28" s="340"/>
      <c r="Q28" s="340"/>
      <c r="R28" s="340"/>
      <c r="S28" s="340"/>
      <c r="T28" s="340"/>
      <c r="U28" s="340"/>
      <c r="V28" s="340"/>
      <c r="W28" s="340"/>
      <c r="X28" s="340"/>
    </row>
    <row r="29" spans="1:24" ht="12" customHeight="1" x14ac:dyDescent="0.15">
      <c r="A29" s="328"/>
      <c r="B29" s="328"/>
      <c r="C29" s="328"/>
      <c r="D29" s="328"/>
      <c r="E29" s="328"/>
      <c r="F29" s="328"/>
      <c r="G29" s="340"/>
      <c r="H29" s="340"/>
      <c r="I29" s="340"/>
      <c r="J29" s="340"/>
      <c r="K29" s="340"/>
      <c r="L29" s="340"/>
      <c r="M29" s="340"/>
      <c r="N29" s="340"/>
      <c r="O29" s="340"/>
      <c r="P29" s="340"/>
      <c r="Q29" s="340"/>
      <c r="R29" s="340"/>
      <c r="S29" s="340"/>
      <c r="T29" s="340"/>
      <c r="U29" s="340"/>
      <c r="V29" s="340"/>
      <c r="W29" s="340"/>
      <c r="X29" s="340"/>
    </row>
    <row r="30" spans="1:24" ht="12" customHeight="1" x14ac:dyDescent="0.15">
      <c r="A30" s="329" t="s">
        <v>126</v>
      </c>
      <c r="B30" s="329"/>
      <c r="C30" s="329"/>
      <c r="D30" s="329"/>
      <c r="E30" s="329"/>
      <c r="F30" s="329"/>
      <c r="G30" s="340" t="str">
        <f>IF(入力シート!$J$17="","",入力シート!$J$17)</f>
        <v/>
      </c>
      <c r="H30" s="340"/>
      <c r="I30" s="340"/>
      <c r="J30" s="340"/>
      <c r="K30" s="340"/>
      <c r="L30" s="340"/>
      <c r="M30" s="340"/>
      <c r="N30" s="340"/>
      <c r="O30" s="340"/>
      <c r="P30" s="340"/>
      <c r="Q30" s="340"/>
      <c r="R30" s="340"/>
      <c r="S30" s="340"/>
      <c r="T30" s="340"/>
      <c r="U30" s="340"/>
      <c r="V30" s="340"/>
      <c r="W30" s="340"/>
      <c r="X30" s="340"/>
    </row>
    <row r="31" spans="1:24" ht="12" customHeight="1" x14ac:dyDescent="0.15">
      <c r="A31" s="329"/>
      <c r="B31" s="329"/>
      <c r="C31" s="329"/>
      <c r="D31" s="329"/>
      <c r="E31" s="329"/>
      <c r="F31" s="329"/>
      <c r="G31" s="340"/>
      <c r="H31" s="340"/>
      <c r="I31" s="340"/>
      <c r="J31" s="340"/>
      <c r="K31" s="340"/>
      <c r="L31" s="340"/>
      <c r="M31" s="340"/>
      <c r="N31" s="340"/>
      <c r="O31" s="340"/>
      <c r="P31" s="340"/>
      <c r="Q31" s="340"/>
      <c r="R31" s="340"/>
      <c r="S31" s="340"/>
      <c r="T31" s="340"/>
      <c r="U31" s="340"/>
      <c r="V31" s="340"/>
      <c r="W31" s="340"/>
      <c r="X31" s="340"/>
    </row>
    <row r="32" spans="1:24" ht="12" customHeight="1" x14ac:dyDescent="0.15">
      <c r="A32" s="329"/>
      <c r="B32" s="329"/>
      <c r="C32" s="329"/>
      <c r="D32" s="329"/>
      <c r="E32" s="329"/>
      <c r="F32" s="329"/>
      <c r="G32" s="340"/>
      <c r="H32" s="340"/>
      <c r="I32" s="340"/>
      <c r="J32" s="340"/>
      <c r="K32" s="340"/>
      <c r="L32" s="340"/>
      <c r="M32" s="340"/>
      <c r="N32" s="340"/>
      <c r="O32" s="340"/>
      <c r="P32" s="340"/>
      <c r="Q32" s="340"/>
      <c r="R32" s="340"/>
      <c r="S32" s="340"/>
      <c r="T32" s="340"/>
      <c r="U32" s="340"/>
      <c r="V32" s="340"/>
      <c r="W32" s="340"/>
      <c r="X32" s="340"/>
    </row>
    <row r="33" spans="1:24" ht="5.25" customHeight="1" x14ac:dyDescent="0.15">
      <c r="A33" s="370" t="s">
        <v>26</v>
      </c>
      <c r="B33" s="370"/>
      <c r="C33" s="370"/>
      <c r="D33" s="370"/>
      <c r="E33" s="370"/>
      <c r="F33" s="370"/>
      <c r="G33" s="353" t="str">
        <f>IF(H33=入力シート!L17,"■","□")</f>
        <v>□</v>
      </c>
      <c r="H33" s="348" t="s">
        <v>25</v>
      </c>
      <c r="I33" s="348"/>
      <c r="J33" s="348"/>
      <c r="K33" s="348"/>
      <c r="L33" s="348"/>
      <c r="M33" s="348"/>
      <c r="N33" s="348"/>
      <c r="O33" s="348"/>
      <c r="P33" s="346" t="str">
        <f>IF(Q33=入力シート!L17,"■","□")</f>
        <v>□</v>
      </c>
      <c r="Q33" s="348" t="s">
        <v>95</v>
      </c>
      <c r="R33" s="348"/>
      <c r="S33" s="348"/>
      <c r="T33" s="348"/>
      <c r="U33" s="348"/>
      <c r="V33" s="348"/>
      <c r="W33" s="348"/>
      <c r="X33" s="349"/>
    </row>
    <row r="34" spans="1:24" ht="12" customHeight="1" x14ac:dyDescent="0.15">
      <c r="A34" s="370"/>
      <c r="B34" s="370"/>
      <c r="C34" s="370"/>
      <c r="D34" s="370"/>
      <c r="E34" s="370"/>
      <c r="F34" s="370"/>
      <c r="G34" s="354"/>
      <c r="H34" s="350"/>
      <c r="I34" s="350"/>
      <c r="J34" s="350"/>
      <c r="K34" s="350"/>
      <c r="L34" s="350"/>
      <c r="M34" s="350"/>
      <c r="N34" s="350"/>
      <c r="O34" s="350"/>
      <c r="P34" s="347"/>
      <c r="Q34" s="350"/>
      <c r="R34" s="350"/>
      <c r="S34" s="350"/>
      <c r="T34" s="350"/>
      <c r="U34" s="350"/>
      <c r="V34" s="350"/>
      <c r="W34" s="350"/>
      <c r="X34" s="351"/>
    </row>
    <row r="35" spans="1:24" ht="12" customHeight="1" x14ac:dyDescent="0.15">
      <c r="A35" s="370"/>
      <c r="B35" s="370"/>
      <c r="C35" s="370"/>
      <c r="D35" s="370"/>
      <c r="E35" s="370"/>
      <c r="F35" s="370"/>
      <c r="G35" s="14"/>
      <c r="H35" s="341" t="s">
        <v>27</v>
      </c>
      <c r="I35" s="341"/>
      <c r="J35" s="341"/>
      <c r="K35" s="341"/>
      <c r="L35" s="341"/>
      <c r="M35" s="341"/>
      <c r="N35" s="341"/>
      <c r="O35" s="341"/>
      <c r="P35" s="341"/>
      <c r="Q35" s="341"/>
      <c r="R35" s="341"/>
      <c r="S35" s="341"/>
      <c r="T35" s="341"/>
      <c r="U35" s="341"/>
      <c r="V35" s="341"/>
      <c r="W35" s="341"/>
      <c r="X35" s="342"/>
    </row>
    <row r="36" spans="1:24" ht="12" customHeight="1" x14ac:dyDescent="0.15">
      <c r="A36" s="370"/>
      <c r="B36" s="370"/>
      <c r="C36" s="370"/>
      <c r="D36" s="370"/>
      <c r="E36" s="370"/>
      <c r="F36" s="370"/>
      <c r="G36" s="15"/>
      <c r="H36" s="343"/>
      <c r="I36" s="343"/>
      <c r="J36" s="343"/>
      <c r="K36" s="343"/>
      <c r="L36" s="343"/>
      <c r="M36" s="343"/>
      <c r="N36" s="343"/>
      <c r="O36" s="343"/>
      <c r="P36" s="343"/>
      <c r="Q36" s="343"/>
      <c r="R36" s="343"/>
      <c r="S36" s="343"/>
      <c r="T36" s="343"/>
      <c r="U36" s="343"/>
      <c r="V36" s="343"/>
      <c r="W36" s="343"/>
      <c r="X36" s="344"/>
    </row>
    <row r="37" spans="1:24" ht="5.25" customHeight="1" x14ac:dyDescent="0.15">
      <c r="A37" s="370" t="s">
        <v>143</v>
      </c>
      <c r="B37" s="329"/>
      <c r="C37" s="329"/>
      <c r="D37" s="329"/>
      <c r="E37" s="329"/>
      <c r="F37" s="329"/>
      <c r="G37" s="16"/>
      <c r="H37" s="17"/>
      <c r="I37" s="17"/>
      <c r="J37" s="17"/>
      <c r="K37" s="17"/>
      <c r="L37" s="70"/>
      <c r="M37" s="70"/>
      <c r="N37" s="70"/>
      <c r="O37" s="70"/>
      <c r="P37" s="70"/>
      <c r="Q37" s="70"/>
      <c r="R37" s="17"/>
      <c r="S37" s="17"/>
      <c r="T37" s="17"/>
      <c r="U37" s="17"/>
      <c r="V37" s="17"/>
      <c r="W37" s="17"/>
      <c r="X37" s="18"/>
    </row>
    <row r="38" spans="1:24" ht="12" customHeight="1" x14ac:dyDescent="0.15">
      <c r="A38" s="329"/>
      <c r="B38" s="329"/>
      <c r="C38" s="329"/>
      <c r="D38" s="329"/>
      <c r="E38" s="329"/>
      <c r="F38" s="329"/>
      <c r="G38" s="99" t="str">
        <f>IF(入力シート!L17="多言語翻訳機導入事業","□",IF(入力シート!M17="○","■","□"))</f>
        <v>□</v>
      </c>
      <c r="H38" s="19" t="s">
        <v>131</v>
      </c>
      <c r="I38" s="19"/>
      <c r="J38" s="19"/>
      <c r="K38" s="19"/>
      <c r="L38" s="69"/>
      <c r="M38" s="69"/>
      <c r="N38" s="69"/>
      <c r="O38" s="69"/>
      <c r="P38" s="69"/>
      <c r="Q38" s="69"/>
      <c r="R38" s="19"/>
      <c r="S38" s="19"/>
      <c r="T38" s="19"/>
      <c r="U38" s="19"/>
      <c r="V38" s="19"/>
      <c r="W38" s="19"/>
      <c r="X38" s="21"/>
    </row>
    <row r="39" spans="1:24" ht="12" customHeight="1" x14ac:dyDescent="0.15">
      <c r="A39" s="329"/>
      <c r="B39" s="329"/>
      <c r="C39" s="329"/>
      <c r="D39" s="329"/>
      <c r="E39" s="329"/>
      <c r="F39" s="329"/>
      <c r="G39" s="99" t="str">
        <f>IF(入力シート!L17="多言語翻訳機導入事業","□",IF(入力シート!N17="○","■","□"))</f>
        <v>□</v>
      </c>
      <c r="H39" s="19" t="s">
        <v>132</v>
      </c>
      <c r="I39" s="19"/>
      <c r="J39" s="19"/>
      <c r="K39" s="19"/>
      <c r="L39" s="69"/>
      <c r="M39" s="69"/>
      <c r="N39" s="69"/>
      <c r="O39" s="69"/>
      <c r="P39" s="69"/>
      <c r="Q39" s="69"/>
      <c r="R39" s="19"/>
      <c r="S39" s="19"/>
      <c r="T39" s="19"/>
      <c r="U39" s="19"/>
      <c r="V39" s="19"/>
      <c r="W39" s="19"/>
      <c r="X39" s="21"/>
    </row>
    <row r="40" spans="1:24" ht="12" customHeight="1" x14ac:dyDescent="0.15">
      <c r="A40" s="329"/>
      <c r="B40" s="329"/>
      <c r="C40" s="329"/>
      <c r="D40" s="329"/>
      <c r="E40" s="329"/>
      <c r="F40" s="329"/>
      <c r="G40" s="99" t="str">
        <f>IF(入力シート!L17="多言語翻訳機導入事業","□",IF(入力シート!O17="○","■","□"))</f>
        <v>□</v>
      </c>
      <c r="H40" s="19" t="s">
        <v>133</v>
      </c>
      <c r="I40" s="19"/>
      <c r="J40" s="19"/>
      <c r="K40" s="19"/>
      <c r="L40" s="69"/>
      <c r="M40" s="69"/>
      <c r="N40" s="69"/>
      <c r="O40" s="69"/>
      <c r="P40" s="69"/>
      <c r="Q40" s="69"/>
      <c r="R40" s="19"/>
      <c r="S40" s="19"/>
      <c r="T40" s="19"/>
      <c r="U40" s="19"/>
      <c r="V40" s="19"/>
      <c r="W40" s="19"/>
      <c r="X40" s="21"/>
    </row>
    <row r="41" spans="1:24" ht="12" customHeight="1" x14ac:dyDescent="0.15">
      <c r="A41" s="329"/>
      <c r="B41" s="329"/>
      <c r="C41" s="329"/>
      <c r="D41" s="329"/>
      <c r="E41" s="329"/>
      <c r="F41" s="329"/>
      <c r="G41" s="99" t="str">
        <f>IF(入力シート!L17="多言語翻訳機導入事業","□",IF(入力シート!P17="○","■","□"))</f>
        <v>□</v>
      </c>
      <c r="H41" s="19" t="s">
        <v>198</v>
      </c>
      <c r="I41" s="19"/>
      <c r="J41" s="19"/>
      <c r="K41" s="19"/>
      <c r="L41" s="69"/>
      <c r="M41" s="69"/>
      <c r="N41" s="69"/>
      <c r="O41" s="69"/>
      <c r="P41" s="69"/>
      <c r="Q41" s="69"/>
      <c r="R41" s="19"/>
      <c r="S41" s="19"/>
      <c r="T41" s="19"/>
      <c r="U41" s="19"/>
      <c r="V41" s="19"/>
      <c r="W41" s="19"/>
      <c r="X41" s="21"/>
    </row>
    <row r="42" spans="1:24" ht="5.25" customHeight="1" x14ac:dyDescent="0.15">
      <c r="A42" s="329"/>
      <c r="B42" s="329"/>
      <c r="C42" s="329"/>
      <c r="D42" s="329"/>
      <c r="E42" s="329"/>
      <c r="F42" s="329"/>
      <c r="G42" s="15"/>
      <c r="H42" s="22"/>
      <c r="I42" s="22"/>
      <c r="J42" s="22"/>
      <c r="K42" s="22"/>
      <c r="L42" s="71"/>
      <c r="M42" s="71"/>
      <c r="N42" s="71"/>
      <c r="O42" s="71"/>
      <c r="P42" s="71"/>
      <c r="Q42" s="71"/>
      <c r="R42" s="22"/>
      <c r="S42" s="22"/>
      <c r="T42" s="22"/>
      <c r="U42" s="22"/>
      <c r="V42" s="22"/>
      <c r="W42" s="22"/>
      <c r="X42" s="24"/>
    </row>
    <row r="43" spans="1:24" ht="10.9" customHeight="1" x14ac:dyDescent="0.15">
      <c r="A43" s="361" t="s">
        <v>142</v>
      </c>
      <c r="B43" s="362"/>
      <c r="C43" s="362"/>
      <c r="D43" s="362"/>
      <c r="E43" s="362"/>
      <c r="F43" s="363"/>
      <c r="G43" s="14"/>
      <c r="H43" s="19"/>
      <c r="I43" s="19"/>
      <c r="J43" s="19"/>
      <c r="K43" s="19"/>
      <c r="L43" s="19"/>
      <c r="M43" s="19"/>
      <c r="N43" s="19"/>
      <c r="O43" s="19"/>
      <c r="P43" s="19"/>
      <c r="Q43" s="19"/>
      <c r="R43" s="19"/>
      <c r="S43" s="19"/>
      <c r="T43" s="19"/>
      <c r="U43" s="19"/>
      <c r="V43" s="19"/>
      <c r="W43" s="19"/>
      <c r="X43" s="21"/>
    </row>
    <row r="44" spans="1:24" ht="10.9" customHeight="1" x14ac:dyDescent="0.15">
      <c r="A44" s="364"/>
      <c r="B44" s="365"/>
      <c r="C44" s="365"/>
      <c r="D44" s="365"/>
      <c r="E44" s="365"/>
      <c r="F44" s="366"/>
      <c r="G44" s="99" t="str">
        <f>IF(入力シート!L17="多言語翻訳機導入事業","□",IF(入力シート!Q17="○","■","□"))</f>
        <v>□</v>
      </c>
      <c r="H44" s="19" t="s">
        <v>138</v>
      </c>
      <c r="I44" s="19" t="str">
        <f>IF(入力シート!L17="","□",IF(入力シート!L17="多言語翻訳機導入事業","□",IF(入力シート!Q17="","■","□")))</f>
        <v>□</v>
      </c>
      <c r="J44" s="19" t="s">
        <v>139</v>
      </c>
      <c r="K44" s="19"/>
      <c r="L44" s="19"/>
      <c r="M44" s="19"/>
      <c r="N44" s="19"/>
      <c r="O44" s="19"/>
      <c r="P44" s="19"/>
      <c r="Q44" s="19"/>
      <c r="R44" s="19"/>
      <c r="S44" s="19"/>
      <c r="T44" s="19"/>
      <c r="U44" s="19"/>
      <c r="V44" s="19"/>
      <c r="W44" s="19"/>
      <c r="X44" s="21"/>
    </row>
    <row r="45" spans="1:24" ht="13.9" customHeight="1" x14ac:dyDescent="0.15">
      <c r="A45" s="367"/>
      <c r="B45" s="368"/>
      <c r="C45" s="368"/>
      <c r="D45" s="368"/>
      <c r="E45" s="368"/>
      <c r="F45" s="369"/>
      <c r="G45" s="14"/>
      <c r="H45" s="19"/>
      <c r="I45" s="19"/>
      <c r="J45" s="19"/>
      <c r="K45" s="19"/>
      <c r="L45" s="19"/>
      <c r="M45" s="19"/>
      <c r="N45" s="19"/>
      <c r="O45" s="19"/>
      <c r="P45" s="19"/>
      <c r="Q45" s="19"/>
      <c r="R45" s="19"/>
      <c r="S45" s="19"/>
      <c r="T45" s="19"/>
      <c r="U45" s="19"/>
      <c r="V45" s="19"/>
      <c r="W45" s="19"/>
      <c r="X45" s="21"/>
    </row>
    <row r="46" spans="1:24" ht="12" customHeight="1" x14ac:dyDescent="0.15">
      <c r="A46" s="430" t="s">
        <v>84</v>
      </c>
      <c r="B46" s="430"/>
      <c r="C46" s="430"/>
      <c r="D46" s="430"/>
      <c r="E46" s="430"/>
      <c r="F46" s="430"/>
      <c r="G46" s="16"/>
      <c r="H46" s="17"/>
      <c r="I46" s="17"/>
      <c r="J46" s="17"/>
      <c r="K46" s="17"/>
      <c r="L46" s="17"/>
      <c r="M46" s="17"/>
      <c r="N46" s="17"/>
      <c r="O46" s="17"/>
      <c r="P46" s="17"/>
      <c r="Q46" s="17"/>
      <c r="R46" s="17"/>
      <c r="S46" s="17"/>
      <c r="T46" s="17"/>
      <c r="U46" s="17"/>
      <c r="V46" s="17"/>
      <c r="W46" s="17"/>
      <c r="X46" s="18"/>
    </row>
    <row r="47" spans="1:24" ht="12" customHeight="1" x14ac:dyDescent="0.15">
      <c r="A47" s="430"/>
      <c r="B47" s="430"/>
      <c r="C47" s="430"/>
      <c r="D47" s="430"/>
      <c r="E47" s="430"/>
      <c r="F47" s="430"/>
      <c r="G47" s="14"/>
      <c r="H47" s="63" t="s">
        <v>9</v>
      </c>
      <c r="I47" s="63" t="str">
        <f>IF(入力シート!AB17="","",YEAR(入力シート!AB17)-2018)</f>
        <v/>
      </c>
      <c r="J47" s="63" t="s">
        <v>8</v>
      </c>
      <c r="K47" s="77" t="str">
        <f>IF(入力シート!AB17="","",MONTH(入力シート!AB17))</f>
        <v/>
      </c>
      <c r="L47" s="63" t="s">
        <v>7</v>
      </c>
      <c r="M47" s="63" t="str">
        <f>IF(入力シート!AB17="","",DAY(入力シート!AB17))</f>
        <v/>
      </c>
      <c r="N47" s="63" t="s">
        <v>6</v>
      </c>
      <c r="O47" s="20"/>
      <c r="Q47" s="19"/>
      <c r="R47" s="19"/>
      <c r="S47" s="19"/>
      <c r="T47" s="19"/>
      <c r="U47" s="19"/>
      <c r="V47" s="19"/>
      <c r="W47" s="19"/>
      <c r="X47" s="21"/>
    </row>
    <row r="48" spans="1:24" ht="12" customHeight="1" x14ac:dyDescent="0.15">
      <c r="A48" s="430"/>
      <c r="B48" s="430"/>
      <c r="C48" s="430"/>
      <c r="D48" s="430"/>
      <c r="E48" s="430"/>
      <c r="F48" s="430"/>
      <c r="G48" s="15"/>
      <c r="H48" s="22"/>
      <c r="I48" s="23"/>
      <c r="J48" s="23"/>
      <c r="K48" s="23"/>
      <c r="L48" s="23"/>
      <c r="M48" s="23"/>
      <c r="N48" s="22"/>
      <c r="O48" s="22"/>
      <c r="P48" s="22"/>
      <c r="Q48" s="22"/>
      <c r="R48" s="22"/>
      <c r="S48" s="22"/>
      <c r="T48" s="22"/>
      <c r="U48" s="22"/>
      <c r="V48" s="22"/>
      <c r="W48" s="22"/>
      <c r="X48" s="24"/>
    </row>
    <row r="49" spans="1:25" ht="12" customHeight="1" x14ac:dyDescent="0.15">
      <c r="A49" s="430" t="s">
        <v>85</v>
      </c>
      <c r="B49" s="430"/>
      <c r="C49" s="430"/>
      <c r="D49" s="430"/>
      <c r="E49" s="430"/>
      <c r="F49" s="430"/>
      <c r="G49" s="16"/>
      <c r="H49" s="17"/>
      <c r="I49" s="25"/>
      <c r="J49" s="25"/>
      <c r="K49" s="25"/>
      <c r="L49" s="25"/>
      <c r="M49" s="25"/>
      <c r="N49" s="17"/>
      <c r="O49" s="17"/>
      <c r="P49" s="17"/>
      <c r="Q49" s="17"/>
      <c r="R49" s="17"/>
      <c r="S49" s="17"/>
      <c r="T49" s="17"/>
      <c r="U49" s="17"/>
      <c r="V49" s="17"/>
      <c r="W49" s="17"/>
      <c r="X49" s="18"/>
    </row>
    <row r="50" spans="1:25" ht="12" customHeight="1" x14ac:dyDescent="0.15">
      <c r="A50" s="430"/>
      <c r="B50" s="430"/>
      <c r="C50" s="430"/>
      <c r="D50" s="430"/>
      <c r="E50" s="430"/>
      <c r="F50" s="430"/>
      <c r="G50" s="14"/>
      <c r="H50" s="19" t="s">
        <v>87</v>
      </c>
      <c r="I50" s="64"/>
      <c r="J50" s="431" t="str">
        <f>IF(入力シート!AC17="","",入力シート!AC17)</f>
        <v/>
      </c>
      <c r="K50" s="431"/>
      <c r="L50" s="64" t="s">
        <v>86</v>
      </c>
      <c r="M50" s="64"/>
      <c r="N50" s="19"/>
      <c r="O50" s="19"/>
      <c r="P50" s="19"/>
      <c r="Q50" s="19"/>
      <c r="R50" s="19"/>
      <c r="S50" s="19"/>
      <c r="T50" s="19"/>
      <c r="U50" s="19"/>
      <c r="V50" s="19"/>
      <c r="W50" s="19"/>
      <c r="X50" s="21"/>
    </row>
    <row r="51" spans="1:25" ht="12" customHeight="1" x14ac:dyDescent="0.15">
      <c r="A51" s="430"/>
      <c r="B51" s="430"/>
      <c r="C51" s="430"/>
      <c r="D51" s="430"/>
      <c r="E51" s="430"/>
      <c r="F51" s="430"/>
      <c r="G51" s="15"/>
      <c r="H51" s="22"/>
      <c r="I51" s="22"/>
      <c r="J51" s="22"/>
      <c r="K51" s="22"/>
      <c r="L51" s="22"/>
      <c r="M51" s="22"/>
      <c r="N51" s="22"/>
      <c r="O51" s="22"/>
      <c r="P51" s="22"/>
      <c r="Q51" s="22"/>
      <c r="R51" s="22"/>
      <c r="S51" s="22"/>
      <c r="T51" s="22"/>
      <c r="U51" s="22"/>
      <c r="V51" s="22"/>
      <c r="W51" s="22"/>
      <c r="X51" s="24"/>
    </row>
    <row r="52" spans="1:25" ht="12" customHeight="1" x14ac:dyDescent="0.15">
      <c r="A52" s="319" t="s">
        <v>88</v>
      </c>
      <c r="B52" s="320"/>
      <c r="C52" s="320"/>
      <c r="D52" s="320"/>
      <c r="E52" s="320"/>
      <c r="F52" s="321"/>
      <c r="G52" s="26"/>
      <c r="H52" s="27"/>
      <c r="I52" s="27"/>
      <c r="J52" s="27"/>
      <c r="K52" s="407" t="s">
        <v>98</v>
      </c>
      <c r="L52" s="407"/>
      <c r="M52" s="407"/>
      <c r="N52" s="407"/>
      <c r="O52" s="407"/>
      <c r="P52" s="407"/>
      <c r="Q52" s="407"/>
      <c r="R52" s="407" t="s">
        <v>233</v>
      </c>
      <c r="S52" s="407"/>
      <c r="T52" s="407"/>
      <c r="U52" s="407"/>
      <c r="V52" s="407"/>
      <c r="W52" s="407"/>
      <c r="X52" s="407"/>
      <c r="Y52" s="30"/>
    </row>
    <row r="53" spans="1:25" ht="12" customHeight="1" x14ac:dyDescent="0.15">
      <c r="A53" s="322"/>
      <c r="B53" s="323"/>
      <c r="C53" s="323"/>
      <c r="D53" s="323"/>
      <c r="E53" s="323"/>
      <c r="F53" s="324"/>
      <c r="G53" s="29"/>
      <c r="H53" s="30"/>
      <c r="I53" s="30"/>
      <c r="J53" s="30"/>
      <c r="K53" s="407"/>
      <c r="L53" s="407"/>
      <c r="M53" s="407"/>
      <c r="N53" s="407"/>
      <c r="O53" s="407"/>
      <c r="P53" s="407"/>
      <c r="Q53" s="407"/>
      <c r="R53" s="407"/>
      <c r="S53" s="407"/>
      <c r="T53" s="407"/>
      <c r="U53" s="407"/>
      <c r="V53" s="407"/>
      <c r="W53" s="407"/>
      <c r="X53" s="407"/>
    </row>
    <row r="54" spans="1:25" ht="12" customHeight="1" x14ac:dyDescent="0.15">
      <c r="A54" s="322"/>
      <c r="B54" s="323"/>
      <c r="C54" s="323"/>
      <c r="D54" s="323"/>
      <c r="E54" s="323"/>
      <c r="F54" s="324"/>
      <c r="G54" s="408" t="s">
        <v>99</v>
      </c>
      <c r="H54" s="409"/>
      <c r="I54" s="409"/>
      <c r="J54" s="410"/>
      <c r="K54" s="414" t="str">
        <f>IF(入力シート!$R$17="","",入力シート!$R$17)</f>
        <v/>
      </c>
      <c r="L54" s="415"/>
      <c r="M54" s="415"/>
      <c r="N54" s="415"/>
      <c r="O54" s="415"/>
      <c r="P54" s="415"/>
      <c r="Q54" s="416"/>
      <c r="R54" s="414" t="str">
        <f>IF(入力シート!T17="","",入力シート!T17)</f>
        <v/>
      </c>
      <c r="S54" s="415"/>
      <c r="T54" s="415"/>
      <c r="U54" s="415"/>
      <c r="V54" s="415"/>
      <c r="W54" s="415"/>
      <c r="X54" s="416"/>
    </row>
    <row r="55" spans="1:25" ht="12" customHeight="1" x14ac:dyDescent="0.15">
      <c r="A55" s="322"/>
      <c r="B55" s="323"/>
      <c r="C55" s="323"/>
      <c r="D55" s="323"/>
      <c r="E55" s="323"/>
      <c r="F55" s="324"/>
      <c r="G55" s="411"/>
      <c r="H55" s="412"/>
      <c r="I55" s="412"/>
      <c r="J55" s="413"/>
      <c r="K55" s="417"/>
      <c r="L55" s="418"/>
      <c r="M55" s="418"/>
      <c r="N55" s="418"/>
      <c r="O55" s="418"/>
      <c r="P55" s="418"/>
      <c r="Q55" s="419"/>
      <c r="R55" s="417"/>
      <c r="S55" s="418"/>
      <c r="T55" s="418"/>
      <c r="U55" s="418"/>
      <c r="V55" s="418"/>
      <c r="W55" s="418"/>
      <c r="X55" s="419"/>
    </row>
    <row r="56" spans="1:25" ht="12" customHeight="1" x14ac:dyDescent="0.15">
      <c r="A56" s="322"/>
      <c r="B56" s="323"/>
      <c r="C56" s="323"/>
      <c r="D56" s="323"/>
      <c r="E56" s="323"/>
      <c r="F56" s="324"/>
      <c r="G56" s="408" t="s">
        <v>100</v>
      </c>
      <c r="H56" s="409"/>
      <c r="I56" s="409"/>
      <c r="J56" s="410"/>
      <c r="K56" s="414" t="str">
        <f>IF(入力シート!$AE$17="","",入力シート!$AE$17)</f>
        <v/>
      </c>
      <c r="L56" s="415"/>
      <c r="M56" s="415"/>
      <c r="N56" s="415"/>
      <c r="O56" s="415"/>
      <c r="P56" s="415"/>
      <c r="Q56" s="416"/>
      <c r="R56" s="414" t="str">
        <f>IF(入力シート!AH17="","",入力シート!AH17)</f>
        <v/>
      </c>
      <c r="S56" s="415"/>
      <c r="T56" s="415"/>
      <c r="U56" s="415"/>
      <c r="V56" s="415"/>
      <c r="W56" s="415"/>
      <c r="X56" s="416"/>
    </row>
    <row r="57" spans="1:25" ht="12" customHeight="1" x14ac:dyDescent="0.15">
      <c r="A57" s="322"/>
      <c r="B57" s="323"/>
      <c r="C57" s="323"/>
      <c r="D57" s="323"/>
      <c r="E57" s="323"/>
      <c r="F57" s="324"/>
      <c r="G57" s="411"/>
      <c r="H57" s="412"/>
      <c r="I57" s="412"/>
      <c r="J57" s="413"/>
      <c r="K57" s="417"/>
      <c r="L57" s="418"/>
      <c r="M57" s="418"/>
      <c r="N57" s="418"/>
      <c r="O57" s="418"/>
      <c r="P57" s="418"/>
      <c r="Q57" s="419"/>
      <c r="R57" s="417"/>
      <c r="S57" s="418"/>
      <c r="T57" s="418"/>
      <c r="U57" s="418"/>
      <c r="V57" s="418"/>
      <c r="W57" s="418"/>
      <c r="X57" s="419"/>
    </row>
    <row r="58" spans="1:25" ht="12" customHeight="1" x14ac:dyDescent="0.15">
      <c r="A58" s="322"/>
      <c r="B58" s="323"/>
      <c r="C58" s="323"/>
      <c r="D58" s="323"/>
      <c r="E58" s="323"/>
      <c r="F58" s="324"/>
      <c r="G58" s="95" t="s">
        <v>101</v>
      </c>
      <c r="H58" s="63"/>
      <c r="I58" s="63"/>
      <c r="J58" s="63"/>
      <c r="K58" s="63"/>
      <c r="L58" s="30"/>
      <c r="M58" s="30"/>
      <c r="N58" s="30"/>
      <c r="O58" s="30"/>
      <c r="P58" s="30"/>
      <c r="Q58" s="30"/>
      <c r="R58" s="30"/>
      <c r="S58" s="30"/>
      <c r="T58" s="30"/>
      <c r="U58" s="30"/>
      <c r="V58" s="30"/>
      <c r="W58" s="30"/>
      <c r="X58" s="31"/>
    </row>
    <row r="59" spans="1:25" ht="12" customHeight="1" x14ac:dyDescent="0.15">
      <c r="A59" s="322"/>
      <c r="B59" s="323"/>
      <c r="C59" s="323"/>
      <c r="D59" s="323"/>
      <c r="E59" s="323"/>
      <c r="F59" s="324"/>
      <c r="G59" s="401" t="str">
        <f>IF(入力シート!AI17="","",入力シート!AI17)</f>
        <v/>
      </c>
      <c r="H59" s="402"/>
      <c r="I59" s="402"/>
      <c r="J59" s="402"/>
      <c r="K59" s="402"/>
      <c r="L59" s="402"/>
      <c r="M59" s="402"/>
      <c r="N59" s="402"/>
      <c r="O59" s="402"/>
      <c r="P59" s="402"/>
      <c r="Q59" s="402"/>
      <c r="R59" s="402"/>
      <c r="S59" s="402"/>
      <c r="T59" s="402"/>
      <c r="U59" s="402"/>
      <c r="V59" s="402"/>
      <c r="W59" s="402"/>
      <c r="X59" s="403"/>
    </row>
    <row r="60" spans="1:25" ht="12" customHeight="1" x14ac:dyDescent="0.15">
      <c r="A60" s="322"/>
      <c r="B60" s="323"/>
      <c r="C60" s="323"/>
      <c r="D60" s="323"/>
      <c r="E60" s="323"/>
      <c r="F60" s="324"/>
      <c r="G60" s="401"/>
      <c r="H60" s="402"/>
      <c r="I60" s="402"/>
      <c r="J60" s="402"/>
      <c r="K60" s="402"/>
      <c r="L60" s="402"/>
      <c r="M60" s="402"/>
      <c r="N60" s="402"/>
      <c r="O60" s="402"/>
      <c r="P60" s="402"/>
      <c r="Q60" s="402"/>
      <c r="R60" s="402"/>
      <c r="S60" s="402"/>
      <c r="T60" s="402"/>
      <c r="U60" s="402"/>
      <c r="V60" s="402"/>
      <c r="W60" s="402"/>
      <c r="X60" s="403"/>
    </row>
    <row r="61" spans="1:25" ht="12" customHeight="1" x14ac:dyDescent="0.15">
      <c r="A61" s="325"/>
      <c r="B61" s="326"/>
      <c r="C61" s="326"/>
      <c r="D61" s="326"/>
      <c r="E61" s="326"/>
      <c r="F61" s="327"/>
      <c r="G61" s="404"/>
      <c r="H61" s="405"/>
      <c r="I61" s="405"/>
      <c r="J61" s="405"/>
      <c r="K61" s="405"/>
      <c r="L61" s="405"/>
      <c r="M61" s="405"/>
      <c r="N61" s="405"/>
      <c r="O61" s="405"/>
      <c r="P61" s="405"/>
      <c r="Q61" s="405"/>
      <c r="R61" s="405"/>
      <c r="S61" s="405"/>
      <c r="T61" s="405"/>
      <c r="U61" s="405"/>
      <c r="V61" s="405"/>
      <c r="W61" s="405"/>
      <c r="X61" s="406"/>
    </row>
    <row r="62" spans="1:25" ht="32.450000000000003" customHeight="1" x14ac:dyDescent="0.15">
      <c r="A62" s="432" t="s">
        <v>36</v>
      </c>
      <c r="B62" s="433"/>
      <c r="C62" s="433"/>
      <c r="D62" s="433"/>
      <c r="E62" s="433"/>
      <c r="F62" s="434"/>
      <c r="G62" s="421" t="s">
        <v>234</v>
      </c>
      <c r="H62" s="422"/>
      <c r="I62" s="422"/>
      <c r="J62" s="422"/>
      <c r="K62" s="422"/>
      <c r="L62" s="422"/>
      <c r="M62" s="422"/>
      <c r="N62" s="422"/>
      <c r="O62" s="422"/>
      <c r="P62" s="422"/>
      <c r="Q62" s="422"/>
      <c r="R62" s="422"/>
      <c r="S62" s="422"/>
      <c r="T62" s="422"/>
      <c r="U62" s="422"/>
      <c r="V62" s="422"/>
      <c r="W62" s="422"/>
      <c r="X62" s="423"/>
    </row>
    <row r="63" spans="1:25" ht="32.450000000000003" customHeight="1" x14ac:dyDescent="0.15">
      <c r="A63" s="435"/>
      <c r="B63" s="436"/>
      <c r="C63" s="436"/>
      <c r="D63" s="436"/>
      <c r="E63" s="436"/>
      <c r="F63" s="437"/>
      <c r="G63" s="424"/>
      <c r="H63" s="425"/>
      <c r="I63" s="425"/>
      <c r="J63" s="425"/>
      <c r="K63" s="425"/>
      <c r="L63" s="425"/>
      <c r="M63" s="425"/>
      <c r="N63" s="425"/>
      <c r="O63" s="425"/>
      <c r="P63" s="425"/>
      <c r="Q63" s="425"/>
      <c r="R63" s="425"/>
      <c r="S63" s="425"/>
      <c r="T63" s="425"/>
      <c r="U63" s="425"/>
      <c r="V63" s="425"/>
      <c r="W63" s="425"/>
      <c r="X63" s="426"/>
    </row>
    <row r="64" spans="1:25" ht="32.450000000000003" customHeight="1" x14ac:dyDescent="0.15">
      <c r="A64" s="435"/>
      <c r="B64" s="436"/>
      <c r="C64" s="436"/>
      <c r="D64" s="436"/>
      <c r="E64" s="436"/>
      <c r="F64" s="437"/>
      <c r="G64" s="424"/>
      <c r="H64" s="425"/>
      <c r="I64" s="425"/>
      <c r="J64" s="425"/>
      <c r="K64" s="425"/>
      <c r="L64" s="425"/>
      <c r="M64" s="425"/>
      <c r="N64" s="425"/>
      <c r="O64" s="425"/>
      <c r="P64" s="425"/>
      <c r="Q64" s="425"/>
      <c r="R64" s="425"/>
      <c r="S64" s="425"/>
      <c r="T64" s="425"/>
      <c r="U64" s="425"/>
      <c r="V64" s="425"/>
      <c r="W64" s="425"/>
      <c r="X64" s="426"/>
    </row>
    <row r="65" spans="1:24" ht="32.450000000000003" customHeight="1" x14ac:dyDescent="0.15">
      <c r="A65" s="435"/>
      <c r="B65" s="436"/>
      <c r="C65" s="436"/>
      <c r="D65" s="436"/>
      <c r="E65" s="436"/>
      <c r="F65" s="437"/>
      <c r="G65" s="424"/>
      <c r="H65" s="425"/>
      <c r="I65" s="425"/>
      <c r="J65" s="425"/>
      <c r="K65" s="425"/>
      <c r="L65" s="425"/>
      <c r="M65" s="425"/>
      <c r="N65" s="425"/>
      <c r="O65" s="425"/>
      <c r="P65" s="425"/>
      <c r="Q65" s="425"/>
      <c r="R65" s="425"/>
      <c r="S65" s="425"/>
      <c r="T65" s="425"/>
      <c r="U65" s="425"/>
      <c r="V65" s="425"/>
      <c r="W65" s="425"/>
      <c r="X65" s="426"/>
    </row>
    <row r="66" spans="1:24" ht="24" customHeight="1" x14ac:dyDescent="0.15">
      <c r="A66" s="438"/>
      <c r="B66" s="439"/>
      <c r="C66" s="439"/>
      <c r="D66" s="439"/>
      <c r="E66" s="439"/>
      <c r="F66" s="440"/>
      <c r="G66" s="427"/>
      <c r="H66" s="428"/>
      <c r="I66" s="428"/>
      <c r="J66" s="428"/>
      <c r="K66" s="428"/>
      <c r="L66" s="428"/>
      <c r="M66" s="428"/>
      <c r="N66" s="428"/>
      <c r="O66" s="428"/>
      <c r="P66" s="428"/>
      <c r="Q66" s="428"/>
      <c r="R66" s="428"/>
      <c r="S66" s="428"/>
      <c r="T66" s="428"/>
      <c r="U66" s="428"/>
      <c r="V66" s="428"/>
      <c r="W66" s="428"/>
      <c r="X66" s="429"/>
    </row>
    <row r="67" spans="1:24" ht="15.6" customHeight="1" x14ac:dyDescent="0.15">
      <c r="A67" s="420" t="s">
        <v>141</v>
      </c>
      <c r="B67" s="420"/>
      <c r="C67" s="420"/>
      <c r="D67" s="420"/>
      <c r="E67" s="420"/>
      <c r="F67" s="420"/>
      <c r="G67" s="420"/>
      <c r="H67" s="420"/>
      <c r="I67" s="420"/>
      <c r="J67" s="420"/>
      <c r="K67" s="420"/>
      <c r="L67" s="420"/>
      <c r="M67" s="79"/>
      <c r="N67" s="79"/>
      <c r="O67" s="79"/>
      <c r="P67" s="79"/>
      <c r="Q67" s="79"/>
      <c r="R67" s="79"/>
      <c r="S67" s="79"/>
      <c r="T67" s="79"/>
      <c r="U67" s="79"/>
      <c r="V67" s="79"/>
      <c r="W67" s="79"/>
      <c r="X67" s="79"/>
    </row>
    <row r="68" spans="1:24" ht="12" customHeight="1" x14ac:dyDescent="0.15">
      <c r="L68" s="10" t="s">
        <v>20</v>
      </c>
    </row>
    <row r="69" spans="1:24" ht="12" customHeight="1" x14ac:dyDescent="0.15">
      <c r="L69" s="332" t="s">
        <v>50</v>
      </c>
      <c r="M69" s="332"/>
      <c r="N69" s="332"/>
      <c r="O69" s="332"/>
      <c r="P69" s="333" t="str">
        <f>入力シート!V17&amp;"　　"&amp;入力シート!W17</f>
        <v>　　</v>
      </c>
      <c r="Q69" s="333"/>
      <c r="R69" s="333"/>
      <c r="S69" s="333"/>
      <c r="T69" s="333"/>
      <c r="U69" s="333"/>
      <c r="V69" s="333"/>
      <c r="W69" s="333"/>
      <c r="X69" s="333"/>
    </row>
    <row r="70" spans="1:24" ht="12" customHeight="1" x14ac:dyDescent="0.15">
      <c r="L70" s="332"/>
      <c r="M70" s="332"/>
      <c r="N70" s="332"/>
      <c r="O70" s="332"/>
      <c r="P70" s="334"/>
      <c r="Q70" s="334"/>
      <c r="R70" s="334"/>
      <c r="S70" s="334"/>
      <c r="T70" s="334"/>
      <c r="U70" s="334"/>
      <c r="V70" s="334"/>
      <c r="W70" s="334"/>
      <c r="X70" s="334"/>
    </row>
    <row r="71" spans="1:24" ht="12" customHeight="1" x14ac:dyDescent="0.15">
      <c r="L71" s="332" t="s">
        <v>21</v>
      </c>
      <c r="M71" s="332"/>
      <c r="N71" s="332"/>
      <c r="O71" s="332"/>
      <c r="P71" s="333" t="str">
        <f>IF(入力シート!Z17="","",入力シート!Z17)</f>
        <v/>
      </c>
      <c r="Q71" s="333"/>
      <c r="R71" s="333"/>
      <c r="S71" s="333"/>
      <c r="T71" s="333"/>
      <c r="U71" s="333"/>
      <c r="V71" s="333"/>
      <c r="W71" s="333"/>
      <c r="X71" s="333"/>
    </row>
    <row r="72" spans="1:24" ht="12" customHeight="1" x14ac:dyDescent="0.15">
      <c r="K72" s="36"/>
      <c r="L72" s="332"/>
      <c r="M72" s="332"/>
      <c r="N72" s="332"/>
      <c r="O72" s="332"/>
      <c r="P72" s="334"/>
      <c r="Q72" s="334"/>
      <c r="R72" s="334"/>
      <c r="S72" s="334"/>
      <c r="T72" s="334"/>
      <c r="U72" s="334"/>
      <c r="V72" s="334"/>
      <c r="W72" s="334"/>
      <c r="X72" s="334"/>
    </row>
    <row r="73" spans="1:24" ht="12" customHeight="1" x14ac:dyDescent="0.15">
      <c r="L73" s="332" t="s">
        <v>37</v>
      </c>
      <c r="M73" s="332"/>
      <c r="N73" s="332"/>
      <c r="O73" s="332"/>
      <c r="P73" s="333" t="str">
        <f>IF(入力シート!AA17="","",入力シート!AA17)</f>
        <v/>
      </c>
      <c r="Q73" s="333"/>
      <c r="R73" s="333"/>
      <c r="S73" s="333"/>
      <c r="T73" s="333"/>
      <c r="U73" s="333"/>
      <c r="V73" s="333"/>
      <c r="W73" s="333"/>
      <c r="X73" s="333"/>
    </row>
    <row r="74" spans="1:24" ht="12" customHeight="1" x14ac:dyDescent="0.15">
      <c r="K74" s="36"/>
      <c r="L74" s="332"/>
      <c r="M74" s="332"/>
      <c r="N74" s="332"/>
      <c r="O74" s="332"/>
      <c r="P74" s="334"/>
      <c r="Q74" s="334"/>
      <c r="R74" s="334"/>
      <c r="S74" s="334"/>
      <c r="T74" s="334"/>
      <c r="U74" s="334"/>
      <c r="V74" s="334"/>
      <c r="W74" s="334"/>
      <c r="X74" s="334"/>
    </row>
    <row r="75" spans="1:24" ht="12" customHeight="1" x14ac:dyDescent="0.15"/>
  </sheetData>
  <sheetProtection sheet="1" objects="1" scenarios="1"/>
  <mergeCells count="42">
    <mergeCell ref="A43:F45"/>
    <mergeCell ref="A37:F42"/>
    <mergeCell ref="G62:X66"/>
    <mergeCell ref="A23:X26"/>
    <mergeCell ref="J12:O15"/>
    <mergeCell ref="J20:O22"/>
    <mergeCell ref="J16:O19"/>
    <mergeCell ref="P12:X15"/>
    <mergeCell ref="P16:X19"/>
    <mergeCell ref="P20:X22"/>
    <mergeCell ref="A46:F48"/>
    <mergeCell ref="A49:F51"/>
    <mergeCell ref="J50:K50"/>
    <mergeCell ref="A62:F66"/>
    <mergeCell ref="A33:F36"/>
    <mergeCell ref="G33:G34"/>
    <mergeCell ref="A52:F61"/>
    <mergeCell ref="K52:Q53"/>
    <mergeCell ref="L69:O70"/>
    <mergeCell ref="P69:X70"/>
    <mergeCell ref="L71:O72"/>
    <mergeCell ref="P71:X72"/>
    <mergeCell ref="K56:Q57"/>
    <mergeCell ref="R54:X55"/>
    <mergeCell ref="R56:X57"/>
    <mergeCell ref="A67:L67"/>
    <mergeCell ref="L73:O74"/>
    <mergeCell ref="P73:X74"/>
    <mergeCell ref="A5:X6"/>
    <mergeCell ref="H35:X36"/>
    <mergeCell ref="P33:P34"/>
    <mergeCell ref="Q33:X34"/>
    <mergeCell ref="A27:F29"/>
    <mergeCell ref="G27:X29"/>
    <mergeCell ref="A30:F32"/>
    <mergeCell ref="G30:X32"/>
    <mergeCell ref="H33:O34"/>
    <mergeCell ref="G59:X61"/>
    <mergeCell ref="R52:X53"/>
    <mergeCell ref="G54:J55"/>
    <mergeCell ref="G56:J57"/>
    <mergeCell ref="K54:Q55"/>
  </mergeCells>
  <phoneticPr fontId="1"/>
  <printOptions horizontalCentered="1" verticalCentered="1"/>
  <pageMargins left="0.11811023622047245" right="0.11811023622047245" top="0.55118110236220474" bottom="0.55118110236220474" header="0" footer="0"/>
  <pageSetup paperSize="9" scale="84"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5"/>
  <sheetViews>
    <sheetView showGridLines="0" view="pageBreakPreview" zoomScale="85" zoomScaleNormal="100" zoomScaleSheetLayoutView="85" workbookViewId="0"/>
  </sheetViews>
  <sheetFormatPr defaultColWidth="3.625" defaultRowHeight="18" customHeight="1" x14ac:dyDescent="0.15"/>
  <cols>
    <col min="1" max="24" width="4.25" style="10" customWidth="1"/>
    <col min="25" max="16384" width="3.625" style="10"/>
  </cols>
  <sheetData>
    <row r="1" spans="1:25" ht="36.75" customHeight="1" x14ac:dyDescent="0.15">
      <c r="A1" s="7"/>
      <c r="B1" s="375" t="s">
        <v>129</v>
      </c>
      <c r="C1" s="375"/>
      <c r="D1" s="375"/>
      <c r="E1" s="375"/>
      <c r="F1" s="375"/>
      <c r="G1" s="375"/>
      <c r="H1" s="375"/>
      <c r="I1" s="375"/>
      <c r="J1" s="375"/>
      <c r="K1" s="375"/>
      <c r="L1" s="375"/>
      <c r="M1" s="375"/>
      <c r="N1" s="375"/>
      <c r="O1" s="375"/>
      <c r="P1" s="375"/>
      <c r="Q1" s="375"/>
      <c r="R1" s="375"/>
      <c r="S1" s="375"/>
      <c r="T1" s="375"/>
      <c r="U1" s="375"/>
      <c r="V1" s="375"/>
      <c r="W1" s="6"/>
      <c r="X1" s="85"/>
    </row>
    <row r="2" spans="1:25" ht="36.75" customHeight="1" x14ac:dyDescent="0.15">
      <c r="A2" s="7"/>
      <c r="B2" s="8"/>
      <c r="C2" s="91"/>
      <c r="D2" s="9"/>
      <c r="E2" s="9"/>
      <c r="F2" s="9"/>
      <c r="G2" s="9"/>
      <c r="H2" s="9"/>
      <c r="I2" s="9"/>
      <c r="J2" s="9"/>
      <c r="K2" s="9"/>
      <c r="L2" s="9"/>
      <c r="M2" s="9"/>
      <c r="N2" s="9"/>
      <c r="O2" s="9"/>
      <c r="P2" s="9"/>
      <c r="Q2" s="9"/>
      <c r="R2" s="9"/>
      <c r="S2" s="9"/>
      <c r="T2" s="9"/>
      <c r="U2" s="9"/>
      <c r="V2" s="9"/>
      <c r="W2" s="9"/>
      <c r="X2" s="85"/>
    </row>
    <row r="3" spans="1:25" ht="36.75" customHeight="1" x14ac:dyDescent="0.15">
      <c r="A3" s="7"/>
      <c r="B3" s="7"/>
      <c r="C3" s="7"/>
      <c r="D3" s="7"/>
      <c r="E3" s="7"/>
      <c r="F3" s="7"/>
      <c r="G3" s="7"/>
      <c r="H3" s="7"/>
      <c r="I3" s="384" t="s">
        <v>104</v>
      </c>
      <c r="J3" s="384"/>
      <c r="K3" s="384"/>
      <c r="L3" s="384"/>
      <c r="M3" s="384" t="str">
        <f>IF(入力シート!$E$17="","",入力シート!$E$17)</f>
        <v/>
      </c>
      <c r="N3" s="384"/>
      <c r="O3" s="384"/>
      <c r="P3" s="384"/>
      <c r="Q3" s="384"/>
      <c r="R3" s="384"/>
      <c r="S3" s="384"/>
      <c r="T3" s="384"/>
      <c r="U3" s="384"/>
      <c r="V3" s="384"/>
      <c r="W3" s="7"/>
      <c r="X3" s="7"/>
    </row>
    <row r="4" spans="1:25" ht="36.75" customHeight="1" x14ac:dyDescent="0.15">
      <c r="A4" s="19"/>
      <c r="B4" s="19"/>
      <c r="C4" s="19"/>
      <c r="D4" s="19"/>
      <c r="E4" s="19"/>
      <c r="F4" s="19"/>
      <c r="G4" s="19"/>
      <c r="H4" s="19"/>
      <c r="I4" s="384" t="s">
        <v>105</v>
      </c>
      <c r="J4" s="384"/>
      <c r="K4" s="384"/>
      <c r="L4" s="384"/>
      <c r="M4" s="384" t="str">
        <f>IF(入力シート!$H$17="","",入力シート!$H$17)</f>
        <v/>
      </c>
      <c r="N4" s="384"/>
      <c r="O4" s="384"/>
      <c r="P4" s="384"/>
      <c r="Q4" s="384"/>
      <c r="R4" s="384"/>
      <c r="S4" s="384"/>
      <c r="T4" s="384"/>
      <c r="U4" s="384"/>
      <c r="V4" s="384"/>
      <c r="W4" s="19"/>
      <c r="X4" s="19"/>
      <c r="Y4" s="12"/>
    </row>
    <row r="5" spans="1:25" ht="14.25" x14ac:dyDescent="0.15">
      <c r="A5" s="19"/>
      <c r="B5" s="19"/>
      <c r="C5" s="19"/>
      <c r="D5" s="19"/>
      <c r="E5" s="19"/>
      <c r="F5" s="19"/>
      <c r="G5" s="19"/>
      <c r="H5" s="19"/>
      <c r="I5" s="91"/>
      <c r="J5" s="91"/>
      <c r="K5" s="91"/>
      <c r="L5" s="91"/>
      <c r="M5" s="91"/>
      <c r="N5" s="91"/>
      <c r="O5" s="91"/>
      <c r="P5" s="91"/>
      <c r="Q5" s="91"/>
      <c r="R5" s="91"/>
      <c r="S5" s="91"/>
      <c r="T5" s="91"/>
      <c r="U5" s="91"/>
      <c r="V5" s="91"/>
      <c r="W5" s="19"/>
      <c r="X5" s="19"/>
      <c r="Y5" s="12"/>
    </row>
    <row r="6" spans="1:25" ht="14.25" x14ac:dyDescent="0.15">
      <c r="A6" s="19"/>
      <c r="B6" s="19" t="s">
        <v>120</v>
      </c>
      <c r="C6" s="19"/>
      <c r="D6" s="19"/>
      <c r="E6" s="19"/>
      <c r="F6" s="19"/>
      <c r="G6" s="19"/>
      <c r="H6" s="19"/>
      <c r="I6" s="91"/>
      <c r="J6" s="91"/>
      <c r="K6" s="91"/>
      <c r="L6" s="91"/>
      <c r="M6" s="91"/>
      <c r="N6" s="91"/>
      <c r="O6" s="91"/>
      <c r="P6" s="91"/>
      <c r="Q6" s="91"/>
      <c r="R6" s="91"/>
      <c r="S6" s="91"/>
      <c r="T6" s="91"/>
      <c r="U6" s="91"/>
      <c r="V6" s="91"/>
      <c r="W6" s="19"/>
      <c r="X6" s="19"/>
      <c r="Y6" s="12"/>
    </row>
    <row r="7" spans="1:25" ht="14.25" x14ac:dyDescent="0.15">
      <c r="A7" s="19"/>
      <c r="B7" s="19" t="s">
        <v>113</v>
      </c>
      <c r="C7" s="19"/>
      <c r="D7" s="19"/>
      <c r="E7" s="19"/>
      <c r="F7" s="19"/>
      <c r="G7" s="19"/>
      <c r="H7" s="19"/>
      <c r="I7" s="91"/>
      <c r="J7" s="91"/>
      <c r="K7" s="91"/>
      <c r="L7" s="91"/>
      <c r="M7" s="91"/>
      <c r="N7" s="91"/>
      <c r="O7" s="91"/>
      <c r="P7" s="91"/>
      <c r="Q7" s="91"/>
      <c r="R7" s="91"/>
      <c r="S7" s="91"/>
      <c r="T7" s="91"/>
      <c r="U7" s="91"/>
      <c r="V7" s="91"/>
      <c r="W7" s="19"/>
      <c r="X7" s="19"/>
      <c r="Y7" s="12"/>
    </row>
    <row r="8" spans="1:25" ht="14.25" x14ac:dyDescent="0.15">
      <c r="A8" s="19"/>
      <c r="B8" s="19" t="s">
        <v>231</v>
      </c>
      <c r="C8" s="19"/>
      <c r="D8" s="19"/>
      <c r="E8" s="19"/>
      <c r="F8" s="19"/>
      <c r="G8" s="19"/>
      <c r="H8" s="19"/>
      <c r="I8" s="91"/>
      <c r="J8" s="91"/>
      <c r="K8" s="91"/>
      <c r="L8" s="91"/>
      <c r="M8" s="91"/>
      <c r="N8" s="91"/>
      <c r="O8" s="91"/>
      <c r="P8" s="91"/>
      <c r="Q8" s="91"/>
      <c r="R8" s="91"/>
      <c r="S8" s="91"/>
      <c r="T8" s="91"/>
      <c r="U8" s="91"/>
      <c r="V8" s="91"/>
      <c r="W8" s="19"/>
      <c r="X8" s="19"/>
      <c r="Y8" s="12"/>
    </row>
    <row r="9" spans="1:25" ht="14.25" x14ac:dyDescent="0.15">
      <c r="A9" s="19"/>
      <c r="C9" s="19"/>
      <c r="D9" s="19"/>
      <c r="E9" s="19"/>
      <c r="F9" s="19"/>
      <c r="G9" s="19"/>
      <c r="H9" s="19"/>
      <c r="I9" s="91"/>
      <c r="J9" s="91"/>
      <c r="K9" s="91"/>
      <c r="L9" s="91"/>
      <c r="M9" s="91"/>
      <c r="N9" s="91"/>
      <c r="O9" s="91"/>
      <c r="P9" s="91"/>
      <c r="Q9" s="91"/>
      <c r="R9" s="91"/>
      <c r="S9" s="91"/>
      <c r="T9" s="91"/>
      <c r="U9" s="91"/>
      <c r="V9" s="91"/>
      <c r="W9" s="19"/>
      <c r="X9" s="19"/>
      <c r="Y9" s="12"/>
    </row>
    <row r="10" spans="1:25" ht="14.25" x14ac:dyDescent="0.15">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15">
      <c r="A11" s="7"/>
      <c r="B11" s="58" t="s">
        <v>106</v>
      </c>
      <c r="C11" s="288" t="s">
        <v>107</v>
      </c>
      <c r="D11" s="306"/>
      <c r="E11" s="306"/>
      <c r="F11" s="306"/>
      <c r="G11" s="306"/>
      <c r="H11" s="306"/>
      <c r="I11" s="306"/>
      <c r="J11" s="289"/>
      <c r="K11" s="288" t="s">
        <v>121</v>
      </c>
      <c r="L11" s="306"/>
      <c r="M11" s="306"/>
      <c r="N11" s="306"/>
      <c r="O11" s="306"/>
      <c r="P11" s="311" t="s">
        <v>117</v>
      </c>
      <c r="Q11" s="311"/>
      <c r="R11" s="385" t="s">
        <v>116</v>
      </c>
      <c r="S11" s="386"/>
      <c r="T11" s="386"/>
      <c r="U11" s="386"/>
      <c r="V11" s="386"/>
      <c r="W11" s="7"/>
      <c r="X11" s="7"/>
    </row>
    <row r="12" spans="1:25" ht="27.75" customHeight="1" x14ac:dyDescent="0.15">
      <c r="A12" s="7"/>
      <c r="B12" s="83" t="s">
        <v>122</v>
      </c>
      <c r="C12" s="372" t="s">
        <v>119</v>
      </c>
      <c r="D12" s="373"/>
      <c r="E12" s="373"/>
      <c r="F12" s="373"/>
      <c r="G12" s="373"/>
      <c r="H12" s="373"/>
      <c r="I12" s="373"/>
      <c r="J12" s="374"/>
      <c r="K12" s="65" t="s">
        <v>123</v>
      </c>
      <c r="L12" s="65"/>
      <c r="M12" s="65"/>
      <c r="N12" s="65"/>
      <c r="O12" s="65"/>
      <c r="P12" s="307" t="s">
        <v>118</v>
      </c>
      <c r="Q12" s="307"/>
      <c r="R12" s="381">
        <v>500000</v>
      </c>
      <c r="S12" s="382"/>
      <c r="T12" s="382"/>
      <c r="U12" s="382"/>
      <c r="V12" s="383"/>
      <c r="W12" s="7"/>
      <c r="X12" s="7"/>
    </row>
    <row r="13" spans="1:25" ht="27.75" customHeight="1" x14ac:dyDescent="0.15">
      <c r="A13" s="7"/>
      <c r="B13" s="83" t="s">
        <v>122</v>
      </c>
      <c r="C13" s="372" t="s">
        <v>114</v>
      </c>
      <c r="D13" s="373"/>
      <c r="E13" s="373"/>
      <c r="F13" s="373"/>
      <c r="G13" s="373"/>
      <c r="H13" s="373"/>
      <c r="I13" s="373"/>
      <c r="J13" s="374"/>
      <c r="K13" s="65" t="s">
        <v>124</v>
      </c>
      <c r="L13" s="65"/>
      <c r="M13" s="65"/>
      <c r="N13" s="65"/>
      <c r="O13" s="65"/>
      <c r="P13" s="307">
        <v>2</v>
      </c>
      <c r="Q13" s="307"/>
      <c r="R13" s="381">
        <v>160000</v>
      </c>
      <c r="S13" s="382"/>
      <c r="T13" s="382"/>
      <c r="U13" s="382"/>
      <c r="V13" s="383"/>
      <c r="W13" s="7"/>
      <c r="X13" s="7"/>
    </row>
    <row r="14" spans="1:25" ht="27.75" customHeight="1" x14ac:dyDescent="0.15">
      <c r="A14" s="7"/>
      <c r="B14" s="83" t="s">
        <v>122</v>
      </c>
      <c r="C14" s="372" t="s">
        <v>125</v>
      </c>
      <c r="D14" s="373"/>
      <c r="E14" s="373"/>
      <c r="F14" s="373"/>
      <c r="G14" s="373"/>
      <c r="H14" s="373"/>
      <c r="I14" s="373"/>
      <c r="J14" s="374"/>
      <c r="K14" s="65" t="s">
        <v>115</v>
      </c>
      <c r="L14" s="65"/>
      <c r="M14" s="65"/>
      <c r="N14" s="65"/>
      <c r="O14" s="65"/>
      <c r="P14" s="308">
        <v>1</v>
      </c>
      <c r="Q14" s="310"/>
      <c r="R14" s="381">
        <v>100000</v>
      </c>
      <c r="S14" s="382"/>
      <c r="T14" s="382"/>
      <c r="U14" s="382"/>
      <c r="V14" s="383"/>
      <c r="W14" s="7"/>
      <c r="X14" s="7"/>
    </row>
    <row r="15" spans="1:25" ht="27.75" customHeight="1" x14ac:dyDescent="0.15">
      <c r="A15" s="7"/>
      <c r="B15" s="84">
        <v>1</v>
      </c>
      <c r="C15" s="387" t="str">
        <f>IF(入力シート!AD23="","",入力シート!AD23)</f>
        <v/>
      </c>
      <c r="D15" s="388"/>
      <c r="E15" s="388"/>
      <c r="F15" s="388"/>
      <c r="G15" s="388"/>
      <c r="H15" s="388"/>
      <c r="I15" s="388"/>
      <c r="J15" s="389"/>
      <c r="K15" s="395" t="str">
        <f>IF(入力シート!AH23="","",入力シート!AH23)</f>
        <v/>
      </c>
      <c r="L15" s="396"/>
      <c r="M15" s="396"/>
      <c r="N15" s="396"/>
      <c r="O15" s="397"/>
      <c r="P15" s="288" t="str">
        <f>IF(入力シート!AK23="","",入力シート!AK23)</f>
        <v/>
      </c>
      <c r="Q15" s="289"/>
      <c r="R15" s="377" t="str">
        <f>IF(入力シート!AL23="","",入力シート!AL23)</f>
        <v/>
      </c>
      <c r="S15" s="378"/>
      <c r="T15" s="378"/>
      <c r="U15" s="378"/>
      <c r="V15" s="379"/>
      <c r="W15" s="7"/>
      <c r="X15" s="7"/>
    </row>
    <row r="16" spans="1:25" ht="27.75" customHeight="1" x14ac:dyDescent="0.15">
      <c r="A16" s="7"/>
      <c r="B16" s="84">
        <v>2</v>
      </c>
      <c r="C16" s="387" t="str">
        <f>IF(入力シート!AD24="","",入力シート!AD24)</f>
        <v/>
      </c>
      <c r="D16" s="388"/>
      <c r="E16" s="388"/>
      <c r="F16" s="388"/>
      <c r="G16" s="388"/>
      <c r="H16" s="388"/>
      <c r="I16" s="388"/>
      <c r="J16" s="389"/>
      <c r="K16" s="395" t="str">
        <f>IF(入力シート!AH24="","",入力シート!AH24)</f>
        <v/>
      </c>
      <c r="L16" s="396"/>
      <c r="M16" s="396"/>
      <c r="N16" s="396"/>
      <c r="O16" s="397"/>
      <c r="P16" s="288" t="str">
        <f>IF(入力シート!AK24="","",入力シート!AK24)</f>
        <v/>
      </c>
      <c r="Q16" s="289"/>
      <c r="R16" s="377" t="str">
        <f>IF(入力シート!AL24="","",入力シート!AL24)</f>
        <v/>
      </c>
      <c r="S16" s="378"/>
      <c r="T16" s="378"/>
      <c r="U16" s="378"/>
      <c r="V16" s="379"/>
      <c r="W16" s="7"/>
      <c r="X16" s="7"/>
    </row>
    <row r="17" spans="1:24" ht="27.75" customHeight="1" x14ac:dyDescent="0.15">
      <c r="A17" s="7"/>
      <c r="B17" s="84">
        <v>3</v>
      </c>
      <c r="C17" s="387" t="str">
        <f>IF(入力シート!AD25="","",入力シート!AD25)</f>
        <v/>
      </c>
      <c r="D17" s="388"/>
      <c r="E17" s="388"/>
      <c r="F17" s="388"/>
      <c r="G17" s="388"/>
      <c r="H17" s="388"/>
      <c r="I17" s="388"/>
      <c r="J17" s="389"/>
      <c r="K17" s="395" t="str">
        <f>IF(入力シート!AH25="","",入力シート!AH25)</f>
        <v/>
      </c>
      <c r="L17" s="396"/>
      <c r="M17" s="396"/>
      <c r="N17" s="396"/>
      <c r="O17" s="397"/>
      <c r="P17" s="288" t="str">
        <f>IF(入力シート!AK25="","",入力シート!AK25)</f>
        <v/>
      </c>
      <c r="Q17" s="289"/>
      <c r="R17" s="377" t="str">
        <f>IF(入力シート!AL25="","",入力シート!AL25)</f>
        <v/>
      </c>
      <c r="S17" s="378"/>
      <c r="T17" s="378"/>
      <c r="U17" s="378"/>
      <c r="V17" s="379"/>
      <c r="W17" s="7"/>
      <c r="X17" s="7"/>
    </row>
    <row r="18" spans="1:24" ht="27.75" customHeight="1" x14ac:dyDescent="0.15">
      <c r="A18" s="7"/>
      <c r="B18" s="84">
        <v>4</v>
      </c>
      <c r="C18" s="387" t="str">
        <f>IF(入力シート!AD26="","",入力シート!AD26)</f>
        <v/>
      </c>
      <c r="D18" s="388"/>
      <c r="E18" s="388"/>
      <c r="F18" s="388"/>
      <c r="G18" s="388"/>
      <c r="H18" s="388"/>
      <c r="I18" s="388"/>
      <c r="J18" s="389"/>
      <c r="K18" s="395" t="str">
        <f>IF(入力シート!AH26="","",入力シート!AH26)</f>
        <v/>
      </c>
      <c r="L18" s="396"/>
      <c r="M18" s="396"/>
      <c r="N18" s="396"/>
      <c r="O18" s="397"/>
      <c r="P18" s="288" t="str">
        <f>IF(入力シート!AK26="","",入力シート!AK26)</f>
        <v/>
      </c>
      <c r="Q18" s="289"/>
      <c r="R18" s="377" t="str">
        <f>IF(入力シート!AL26="","",入力シート!AL26)</f>
        <v/>
      </c>
      <c r="S18" s="378"/>
      <c r="T18" s="378"/>
      <c r="U18" s="378"/>
      <c r="V18" s="379"/>
      <c r="W18" s="59"/>
      <c r="X18" s="59"/>
    </row>
    <row r="19" spans="1:24" ht="27.75" customHeight="1" x14ac:dyDescent="0.15">
      <c r="A19" s="7"/>
      <c r="B19" s="84">
        <v>5</v>
      </c>
      <c r="C19" s="387" t="str">
        <f>IF(入力シート!AD27="","",入力シート!AD27)</f>
        <v/>
      </c>
      <c r="D19" s="388"/>
      <c r="E19" s="388"/>
      <c r="F19" s="388"/>
      <c r="G19" s="388"/>
      <c r="H19" s="388"/>
      <c r="I19" s="388"/>
      <c r="J19" s="389"/>
      <c r="K19" s="395" t="str">
        <f>IF(入力シート!AH27="","",入力シート!AH27)</f>
        <v/>
      </c>
      <c r="L19" s="396"/>
      <c r="M19" s="396"/>
      <c r="N19" s="396"/>
      <c r="O19" s="397"/>
      <c r="P19" s="288" t="str">
        <f>IF(入力シート!AK27="","",入力シート!AK27)</f>
        <v/>
      </c>
      <c r="Q19" s="289"/>
      <c r="R19" s="377" t="str">
        <f>IF(入力シート!AL27="","",入力シート!AL27)</f>
        <v/>
      </c>
      <c r="S19" s="378"/>
      <c r="T19" s="378"/>
      <c r="U19" s="378"/>
      <c r="V19" s="379"/>
      <c r="W19" s="59"/>
      <c r="X19" s="59"/>
    </row>
    <row r="20" spans="1:24" ht="27.75" customHeight="1" x14ac:dyDescent="0.15">
      <c r="A20" s="7"/>
      <c r="B20" s="84">
        <v>6</v>
      </c>
      <c r="C20" s="387" t="str">
        <f>IF(入力シート!AD28="","",入力シート!AD28)</f>
        <v/>
      </c>
      <c r="D20" s="388"/>
      <c r="E20" s="388"/>
      <c r="F20" s="388"/>
      <c r="G20" s="388"/>
      <c r="H20" s="388"/>
      <c r="I20" s="388"/>
      <c r="J20" s="389"/>
      <c r="K20" s="395" t="str">
        <f>IF(入力シート!AH28="","",入力シート!AH28)</f>
        <v/>
      </c>
      <c r="L20" s="396"/>
      <c r="M20" s="396"/>
      <c r="N20" s="396"/>
      <c r="O20" s="397"/>
      <c r="P20" s="288" t="str">
        <f>IF(入力シート!AK28="","",入力シート!AK28)</f>
        <v/>
      </c>
      <c r="Q20" s="289"/>
      <c r="R20" s="377" t="str">
        <f>IF(入力シート!AL28="","",入力シート!AL28)</f>
        <v/>
      </c>
      <c r="S20" s="378"/>
      <c r="T20" s="378"/>
      <c r="U20" s="378"/>
      <c r="V20" s="379"/>
      <c r="W20" s="59"/>
      <c r="X20" s="59"/>
    </row>
    <row r="21" spans="1:24" ht="27.75" customHeight="1" x14ac:dyDescent="0.15">
      <c r="A21" s="7"/>
      <c r="B21" s="84">
        <v>7</v>
      </c>
      <c r="C21" s="387" t="str">
        <f>IF(入力シート!AD29="","",入力シート!AD29)</f>
        <v/>
      </c>
      <c r="D21" s="388"/>
      <c r="E21" s="388"/>
      <c r="F21" s="388"/>
      <c r="G21" s="388"/>
      <c r="H21" s="388"/>
      <c r="I21" s="388"/>
      <c r="J21" s="389"/>
      <c r="K21" s="395" t="str">
        <f>IF(入力シート!AH29="","",入力シート!AH29)</f>
        <v/>
      </c>
      <c r="L21" s="396"/>
      <c r="M21" s="396"/>
      <c r="N21" s="396"/>
      <c r="O21" s="397"/>
      <c r="P21" s="288" t="str">
        <f>IF(入力シート!AK29="","",入力シート!AK29)</f>
        <v/>
      </c>
      <c r="Q21" s="289"/>
      <c r="R21" s="377" t="str">
        <f>IF(入力シート!AL29="","",入力シート!AL29)</f>
        <v/>
      </c>
      <c r="S21" s="378"/>
      <c r="T21" s="378"/>
      <c r="U21" s="378"/>
      <c r="V21" s="379"/>
      <c r="W21" s="59"/>
      <c r="X21" s="59"/>
    </row>
    <row r="22" spans="1:24" ht="27.75" customHeight="1" x14ac:dyDescent="0.15">
      <c r="A22" s="7"/>
      <c r="B22" s="84">
        <v>8</v>
      </c>
      <c r="C22" s="387" t="str">
        <f>IF(入力シート!AD30="","",入力シート!AD30)</f>
        <v/>
      </c>
      <c r="D22" s="388"/>
      <c r="E22" s="388"/>
      <c r="F22" s="388"/>
      <c r="G22" s="388"/>
      <c r="H22" s="388"/>
      <c r="I22" s="388"/>
      <c r="J22" s="389"/>
      <c r="K22" s="395" t="str">
        <f>IF(入力シート!AH30="","",入力シート!AH30)</f>
        <v/>
      </c>
      <c r="L22" s="396"/>
      <c r="M22" s="396"/>
      <c r="N22" s="396"/>
      <c r="O22" s="397"/>
      <c r="P22" s="288" t="str">
        <f>IF(入力シート!AK30="","",入力シート!AK30)</f>
        <v/>
      </c>
      <c r="Q22" s="289"/>
      <c r="R22" s="377" t="str">
        <f>IF(入力シート!AL30="","",入力シート!AL30)</f>
        <v/>
      </c>
      <c r="S22" s="378"/>
      <c r="T22" s="378"/>
      <c r="U22" s="378"/>
      <c r="V22" s="379"/>
      <c r="W22" s="37"/>
      <c r="X22" s="37"/>
    </row>
    <row r="23" spans="1:24" ht="27.75" customHeight="1" x14ac:dyDescent="0.15">
      <c r="A23" s="7"/>
      <c r="B23" s="84">
        <v>9</v>
      </c>
      <c r="C23" s="387" t="str">
        <f>IF(入力シート!AD31="","",入力シート!AD31)</f>
        <v/>
      </c>
      <c r="D23" s="388"/>
      <c r="E23" s="388"/>
      <c r="F23" s="388"/>
      <c r="G23" s="388"/>
      <c r="H23" s="388"/>
      <c r="I23" s="388"/>
      <c r="J23" s="389"/>
      <c r="K23" s="395" t="str">
        <f>IF(入力シート!AH31="","",入力シート!AH31)</f>
        <v/>
      </c>
      <c r="L23" s="396"/>
      <c r="M23" s="396"/>
      <c r="N23" s="396"/>
      <c r="O23" s="397"/>
      <c r="P23" s="288" t="str">
        <f>IF(入力シート!AK31="","",入力シート!AK31)</f>
        <v/>
      </c>
      <c r="Q23" s="289"/>
      <c r="R23" s="377" t="str">
        <f>IF(入力シート!AL31="","",入力シート!AL31)</f>
        <v/>
      </c>
      <c r="S23" s="378"/>
      <c r="T23" s="378"/>
      <c r="U23" s="378"/>
      <c r="V23" s="379"/>
      <c r="W23" s="37"/>
      <c r="X23" s="37"/>
    </row>
    <row r="24" spans="1:24" ht="27.75" customHeight="1" thickBot="1" x14ac:dyDescent="0.2">
      <c r="A24" s="7"/>
      <c r="B24" s="205">
        <v>10</v>
      </c>
      <c r="C24" s="390" t="str">
        <f>IF(入力シート!AD32="","",入力シート!AD32)</f>
        <v/>
      </c>
      <c r="D24" s="391"/>
      <c r="E24" s="391"/>
      <c r="F24" s="391"/>
      <c r="G24" s="391"/>
      <c r="H24" s="391"/>
      <c r="I24" s="391"/>
      <c r="J24" s="392"/>
      <c r="K24" s="398" t="str">
        <f>IF(入力シート!AH32="","",入力シート!AH32)</f>
        <v/>
      </c>
      <c r="L24" s="399"/>
      <c r="M24" s="399"/>
      <c r="N24" s="399"/>
      <c r="O24" s="400"/>
      <c r="P24" s="393" t="str">
        <f>IF(入力シート!AK32="","",入力シート!AK32)</f>
        <v/>
      </c>
      <c r="Q24" s="394"/>
      <c r="R24" s="377" t="str">
        <f>IF(入力シート!AL32="","",入力シート!AL32)</f>
        <v/>
      </c>
      <c r="S24" s="378"/>
      <c r="T24" s="378"/>
      <c r="U24" s="378"/>
      <c r="V24" s="379"/>
      <c r="W24" s="37"/>
      <c r="X24" s="37"/>
    </row>
    <row r="25" spans="1:24" ht="36.75" customHeight="1" thickTop="1" x14ac:dyDescent="0.15">
      <c r="A25" s="7"/>
      <c r="B25" s="294" t="s">
        <v>108</v>
      </c>
      <c r="C25" s="294"/>
      <c r="D25" s="294"/>
      <c r="E25" s="294"/>
      <c r="F25" s="294"/>
      <c r="G25" s="294"/>
      <c r="H25" s="294"/>
      <c r="I25" s="294"/>
      <c r="J25" s="294"/>
      <c r="K25" s="294"/>
      <c r="L25" s="294"/>
      <c r="M25" s="294"/>
      <c r="N25" s="294"/>
      <c r="O25" s="294"/>
      <c r="P25" s="294"/>
      <c r="Q25" s="294"/>
      <c r="R25" s="380">
        <f>SUM(R15:V24)</f>
        <v>0</v>
      </c>
      <c r="S25" s="380"/>
      <c r="T25" s="380"/>
      <c r="U25" s="380"/>
      <c r="V25" s="380"/>
      <c r="W25" s="37"/>
      <c r="X25" s="37"/>
    </row>
    <row r="26" spans="1:24" ht="14.25" x14ac:dyDescent="0.15">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18" customHeight="1" x14ac:dyDescent="0.15">
      <c r="A27" s="7"/>
      <c r="B27" s="7"/>
      <c r="C27" s="7"/>
      <c r="D27" s="7"/>
      <c r="E27" s="7"/>
      <c r="F27" s="7"/>
      <c r="G27" s="7"/>
      <c r="H27" s="7"/>
      <c r="I27" s="7"/>
      <c r="J27" s="37"/>
      <c r="K27" s="37"/>
      <c r="L27" s="37"/>
      <c r="M27" s="37"/>
      <c r="N27" s="37"/>
      <c r="O27" s="37"/>
      <c r="P27" s="37"/>
      <c r="Q27" s="37"/>
      <c r="W27" s="37"/>
      <c r="X27" s="37"/>
    </row>
    <row r="28" spans="1:24" ht="18" customHeight="1" x14ac:dyDescent="0.15">
      <c r="A28" s="88"/>
      <c r="B28" s="88"/>
      <c r="C28" s="88"/>
      <c r="D28" s="88"/>
      <c r="E28" s="88"/>
      <c r="F28" s="88"/>
      <c r="G28" s="7"/>
      <c r="H28" s="7"/>
      <c r="I28" s="7"/>
      <c r="J28" s="37"/>
      <c r="K28" s="37"/>
      <c r="L28" s="332" t="s">
        <v>50</v>
      </c>
      <c r="M28" s="332"/>
      <c r="N28" s="332"/>
      <c r="O28" s="332"/>
      <c r="P28" s="333" t="str">
        <f>入力シート!V17&amp;"　　"&amp;入力シート!W17</f>
        <v>　　</v>
      </c>
      <c r="Q28" s="333"/>
      <c r="R28" s="333"/>
      <c r="S28" s="333"/>
      <c r="T28" s="333"/>
      <c r="U28" s="333"/>
      <c r="V28" s="333"/>
      <c r="W28" s="333"/>
      <c r="X28" s="333"/>
    </row>
    <row r="29" spans="1:24" ht="18" customHeight="1" x14ac:dyDescent="0.15">
      <c r="A29" s="88"/>
      <c r="B29" s="88"/>
      <c r="C29" s="89"/>
      <c r="D29" s="89"/>
      <c r="E29" s="89"/>
      <c r="F29" s="89"/>
      <c r="G29" s="42"/>
      <c r="H29" s="42"/>
      <c r="I29" s="42"/>
      <c r="J29" s="37"/>
      <c r="K29" s="37"/>
      <c r="L29" s="332"/>
      <c r="M29" s="332"/>
      <c r="N29" s="332"/>
      <c r="O29" s="332"/>
      <c r="P29" s="334"/>
      <c r="Q29" s="334"/>
      <c r="R29" s="334"/>
      <c r="S29" s="334"/>
      <c r="T29" s="334"/>
      <c r="U29" s="334"/>
      <c r="V29" s="334"/>
      <c r="W29" s="334"/>
      <c r="X29" s="334"/>
    </row>
    <row r="30" spans="1:24" ht="18" customHeight="1" x14ac:dyDescent="0.15">
      <c r="A30" s="89"/>
      <c r="B30" s="88"/>
      <c r="C30" s="89"/>
      <c r="D30" s="89"/>
      <c r="E30" s="89"/>
      <c r="F30" s="89"/>
      <c r="G30" s="42"/>
      <c r="H30" s="42"/>
      <c r="I30" s="42"/>
      <c r="J30" s="37"/>
      <c r="K30" s="37"/>
      <c r="L30" s="332" t="s">
        <v>21</v>
      </c>
      <c r="M30" s="332"/>
      <c r="N30" s="332"/>
      <c r="O30" s="332"/>
      <c r="P30" s="441" t="str">
        <f>IF(入力シート!Z17="","",入力シート!Z17)</f>
        <v/>
      </c>
      <c r="Q30" s="441"/>
      <c r="R30" s="441"/>
      <c r="S30" s="441"/>
      <c r="T30" s="441"/>
      <c r="U30" s="441"/>
      <c r="V30" s="441"/>
      <c r="W30" s="441"/>
      <c r="X30" s="441"/>
    </row>
    <row r="31" spans="1:24" ht="18" customHeight="1" x14ac:dyDescent="0.15">
      <c r="A31" s="89"/>
      <c r="B31" s="89"/>
      <c r="C31" s="89"/>
      <c r="D31" s="89"/>
      <c r="E31" s="89"/>
      <c r="F31" s="89"/>
      <c r="G31" s="42"/>
      <c r="H31" s="42"/>
      <c r="I31" s="42"/>
      <c r="J31" s="42"/>
      <c r="K31" s="42"/>
      <c r="L31" s="332"/>
      <c r="M31" s="332"/>
      <c r="N31" s="332"/>
      <c r="O31" s="332"/>
      <c r="P31" s="334"/>
      <c r="Q31" s="334"/>
      <c r="R31" s="334"/>
      <c r="S31" s="334"/>
      <c r="T31" s="334"/>
      <c r="U31" s="334"/>
      <c r="V31" s="334"/>
      <c r="W31" s="334"/>
      <c r="X31" s="334"/>
    </row>
    <row r="32" spans="1:24" ht="18" customHeight="1" x14ac:dyDescent="0.15">
      <c r="A32" s="89"/>
      <c r="B32" s="89"/>
      <c r="C32" s="89"/>
      <c r="D32" s="89"/>
      <c r="E32" s="89"/>
      <c r="F32" s="89"/>
      <c r="G32" s="42"/>
      <c r="H32" s="42"/>
      <c r="I32" s="42"/>
      <c r="J32" s="42"/>
      <c r="K32" s="42"/>
      <c r="L32" s="332" t="s">
        <v>37</v>
      </c>
      <c r="M32" s="332"/>
      <c r="N32" s="332"/>
      <c r="O32" s="332"/>
      <c r="P32" s="441" t="str">
        <f>IF(入力シート!AA17="","",入力シート!AA17)</f>
        <v/>
      </c>
      <c r="Q32" s="441"/>
      <c r="R32" s="441"/>
      <c r="S32" s="441"/>
      <c r="T32" s="441"/>
      <c r="U32" s="441"/>
      <c r="V32" s="441"/>
      <c r="W32" s="441"/>
      <c r="X32" s="441"/>
    </row>
    <row r="33" spans="1:24" ht="18" customHeight="1" x14ac:dyDescent="0.15">
      <c r="A33" s="87"/>
      <c r="B33" s="87"/>
      <c r="C33" s="87"/>
      <c r="D33" s="87"/>
      <c r="E33" s="87"/>
      <c r="F33" s="87"/>
      <c r="L33" s="332"/>
      <c r="M33" s="332"/>
      <c r="N33" s="332"/>
      <c r="O33" s="332"/>
      <c r="P33" s="334"/>
      <c r="Q33" s="334"/>
      <c r="R33" s="334"/>
      <c r="S33" s="334"/>
      <c r="T33" s="334"/>
      <c r="U33" s="334"/>
      <c r="V33" s="334"/>
      <c r="W33" s="334"/>
      <c r="X33" s="334"/>
    </row>
    <row r="34" spans="1:24" ht="18" customHeight="1" x14ac:dyDescent="0.15">
      <c r="A34" s="87"/>
      <c r="B34" s="87"/>
      <c r="C34" s="87"/>
      <c r="D34" s="87"/>
      <c r="E34" s="87"/>
      <c r="F34" s="87"/>
    </row>
    <row r="35" spans="1:24" ht="18" customHeight="1" x14ac:dyDescent="0.15">
      <c r="A35" s="87"/>
      <c r="B35" s="87"/>
      <c r="C35" s="87"/>
      <c r="D35" s="87"/>
      <c r="E35" s="87"/>
      <c r="F35" s="87"/>
    </row>
    <row r="36" spans="1:24" ht="18" customHeight="1" x14ac:dyDescent="0.15">
      <c r="A36" s="87"/>
      <c r="B36" s="87"/>
      <c r="C36" s="87"/>
      <c r="D36" s="87"/>
      <c r="E36" s="87"/>
      <c r="F36" s="87"/>
    </row>
    <row r="37" spans="1:24" ht="18" customHeight="1" x14ac:dyDescent="0.15">
      <c r="A37" s="87"/>
      <c r="B37" s="87"/>
      <c r="C37" s="87"/>
      <c r="D37" s="87"/>
      <c r="E37" s="87"/>
      <c r="F37" s="87"/>
    </row>
    <row r="38" spans="1:24" ht="18" customHeight="1" x14ac:dyDescent="0.15">
      <c r="A38" s="87"/>
      <c r="B38" s="87"/>
      <c r="C38" s="87"/>
      <c r="D38" s="87"/>
      <c r="E38" s="87"/>
      <c r="F38" s="87"/>
    </row>
    <row r="39" spans="1:24" ht="18" customHeight="1" x14ac:dyDescent="0.15">
      <c r="A39" s="87"/>
      <c r="B39" s="87"/>
      <c r="C39" s="87"/>
      <c r="D39" s="87"/>
      <c r="E39" s="87"/>
      <c r="F39" s="87"/>
    </row>
    <row r="40" spans="1:24" ht="18" customHeight="1" x14ac:dyDescent="0.15">
      <c r="A40" s="87"/>
      <c r="B40" s="87"/>
      <c r="C40" s="87"/>
      <c r="D40" s="87"/>
      <c r="E40" s="87"/>
      <c r="F40" s="87"/>
    </row>
    <row r="41" spans="1:24" ht="18" customHeight="1" x14ac:dyDescent="0.15">
      <c r="A41" s="87"/>
      <c r="B41" s="87"/>
      <c r="C41" s="87"/>
      <c r="D41" s="87"/>
      <c r="E41" s="87"/>
      <c r="F41" s="87"/>
    </row>
    <row r="42" spans="1:24" ht="18" customHeight="1" x14ac:dyDescent="0.15">
      <c r="A42" s="87"/>
      <c r="B42" s="87"/>
      <c r="C42" s="87"/>
      <c r="D42" s="87"/>
      <c r="E42" s="87"/>
      <c r="F42" s="87"/>
    </row>
    <row r="43" spans="1:24" ht="18" customHeight="1" x14ac:dyDescent="0.15">
      <c r="A43" s="87"/>
      <c r="B43" s="87"/>
      <c r="C43" s="87"/>
      <c r="D43" s="87"/>
      <c r="E43" s="87"/>
      <c r="F43" s="87"/>
    </row>
    <row r="44" spans="1:24" ht="18" customHeight="1" x14ac:dyDescent="0.15">
      <c r="A44" s="87"/>
      <c r="B44" s="87"/>
      <c r="C44" s="87"/>
      <c r="D44" s="87"/>
      <c r="E44" s="87"/>
      <c r="F44" s="87"/>
    </row>
    <row r="45" spans="1:24" ht="18" customHeight="1" x14ac:dyDescent="0.15">
      <c r="A45" s="87"/>
      <c r="B45" s="87"/>
      <c r="C45" s="87"/>
      <c r="D45" s="87"/>
      <c r="E45" s="87"/>
      <c r="F45" s="87"/>
    </row>
    <row r="46" spans="1:24" ht="18" customHeight="1" x14ac:dyDescent="0.15">
      <c r="A46" s="87"/>
      <c r="B46" s="87"/>
      <c r="C46" s="87"/>
      <c r="D46" s="87"/>
      <c r="E46" s="87"/>
      <c r="F46" s="87"/>
    </row>
    <row r="47" spans="1:24" ht="18" customHeight="1" x14ac:dyDescent="0.15">
      <c r="A47" s="87"/>
      <c r="B47" s="87"/>
      <c r="C47" s="87"/>
      <c r="D47" s="87"/>
      <c r="E47" s="87"/>
      <c r="F47" s="87"/>
    </row>
    <row r="48" spans="1:24" ht="18" customHeight="1" x14ac:dyDescent="0.15">
      <c r="A48" s="87"/>
      <c r="B48" s="87"/>
      <c r="C48" s="87"/>
      <c r="D48" s="87"/>
      <c r="E48" s="87"/>
      <c r="F48" s="87"/>
    </row>
    <row r="49" spans="1:6" ht="18" customHeight="1" x14ac:dyDescent="0.15">
      <c r="A49" s="87"/>
      <c r="B49" s="87"/>
      <c r="C49" s="87"/>
      <c r="D49" s="87"/>
      <c r="E49" s="87"/>
      <c r="F49" s="87"/>
    </row>
    <row r="50" spans="1:6" ht="18" customHeight="1" x14ac:dyDescent="0.15">
      <c r="A50" s="87"/>
      <c r="B50" s="87"/>
      <c r="C50" s="87"/>
      <c r="D50" s="87"/>
      <c r="E50" s="87"/>
      <c r="F50" s="87"/>
    </row>
    <row r="51" spans="1:6" ht="18" customHeight="1" x14ac:dyDescent="0.15">
      <c r="A51" s="87"/>
      <c r="B51" s="87"/>
      <c r="C51" s="87"/>
      <c r="D51" s="87"/>
      <c r="E51" s="87"/>
      <c r="F51" s="87"/>
    </row>
    <row r="52" spans="1:6" ht="18" customHeight="1" x14ac:dyDescent="0.15">
      <c r="A52" s="87"/>
      <c r="B52" s="87"/>
      <c r="C52" s="87"/>
      <c r="D52" s="87"/>
      <c r="E52" s="87"/>
      <c r="F52" s="87"/>
    </row>
    <row r="53" spans="1:6" ht="18" customHeight="1" x14ac:dyDescent="0.15">
      <c r="A53" s="87"/>
      <c r="B53" s="87"/>
      <c r="C53" s="87"/>
      <c r="D53" s="87"/>
      <c r="E53" s="87"/>
      <c r="F53" s="87"/>
    </row>
    <row r="54" spans="1:6" ht="18" customHeight="1" x14ac:dyDescent="0.15">
      <c r="A54" s="87"/>
      <c r="B54" s="87"/>
      <c r="C54" s="87"/>
      <c r="D54" s="87"/>
      <c r="E54" s="87"/>
      <c r="F54" s="87"/>
    </row>
    <row r="55" spans="1:6" ht="18" customHeight="1" x14ac:dyDescent="0.15">
      <c r="A55" s="87"/>
      <c r="B55" s="87"/>
      <c r="C55" s="87"/>
      <c r="D55" s="87"/>
      <c r="E55" s="87"/>
      <c r="F55" s="87"/>
    </row>
  </sheetData>
  <sheetProtection sheet="1" objects="1" scenarios="1"/>
  <mergeCells count="66">
    <mergeCell ref="K18:O18"/>
    <mergeCell ref="K19:O19"/>
    <mergeCell ref="K20:O20"/>
    <mergeCell ref="K21:O21"/>
    <mergeCell ref="K22:O22"/>
    <mergeCell ref="C16:J16"/>
    <mergeCell ref="C17:J17"/>
    <mergeCell ref="K15:O15"/>
    <mergeCell ref="K16:O16"/>
    <mergeCell ref="K17:O17"/>
    <mergeCell ref="L28:O29"/>
    <mergeCell ref="P28:X29"/>
    <mergeCell ref="L30:O31"/>
    <mergeCell ref="P30:X31"/>
    <mergeCell ref="L32:O33"/>
    <mergeCell ref="P32:X33"/>
    <mergeCell ref="C24:J24"/>
    <mergeCell ref="P24:Q24"/>
    <mergeCell ref="R24:V24"/>
    <mergeCell ref="R25:V25"/>
    <mergeCell ref="B25:Q25"/>
    <mergeCell ref="K24:O24"/>
    <mergeCell ref="C22:J22"/>
    <mergeCell ref="P22:Q22"/>
    <mergeCell ref="C23:J23"/>
    <mergeCell ref="P23:Q23"/>
    <mergeCell ref="R23:V23"/>
    <mergeCell ref="K23:O23"/>
    <mergeCell ref="C19:J19"/>
    <mergeCell ref="P19:Q19"/>
    <mergeCell ref="C20:J20"/>
    <mergeCell ref="P20:Q20"/>
    <mergeCell ref="C21:J21"/>
    <mergeCell ref="P21:Q21"/>
    <mergeCell ref="I3:L3"/>
    <mergeCell ref="M3:V3"/>
    <mergeCell ref="I4:L4"/>
    <mergeCell ref="M4:V4"/>
    <mergeCell ref="C12:J12"/>
    <mergeCell ref="P12:Q12"/>
    <mergeCell ref="C11:J11"/>
    <mergeCell ref="K11:O11"/>
    <mergeCell ref="P11:Q11"/>
    <mergeCell ref="P13:Q13"/>
    <mergeCell ref="C14:J14"/>
    <mergeCell ref="P14:Q14"/>
    <mergeCell ref="P15:Q15"/>
    <mergeCell ref="R11:V11"/>
    <mergeCell ref="R12:V12"/>
    <mergeCell ref="C15:J15"/>
    <mergeCell ref="C18:J18"/>
    <mergeCell ref="B1:V1"/>
    <mergeCell ref="R22:V22"/>
    <mergeCell ref="R19:V19"/>
    <mergeCell ref="R20:V20"/>
    <mergeCell ref="R21:V21"/>
    <mergeCell ref="R16:V16"/>
    <mergeCell ref="R17:V17"/>
    <mergeCell ref="R18:V18"/>
    <mergeCell ref="P16:Q16"/>
    <mergeCell ref="P17:Q17"/>
    <mergeCell ref="P18:Q18"/>
    <mergeCell ref="R13:V13"/>
    <mergeCell ref="R14:V14"/>
    <mergeCell ref="R15:V15"/>
    <mergeCell ref="C13:J13"/>
  </mergeCells>
  <phoneticPr fontId="1"/>
  <printOptions horizontalCentered="1" verticalCentered="1"/>
  <pageMargins left="0.11811023622047245" right="0.11811023622047245" top="0.55118110236220474" bottom="0.55118110236220474" header="0" footer="0"/>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77"/>
  <sheetViews>
    <sheetView showGridLines="0" view="pageBreakPreview" zoomScale="85" zoomScaleNormal="85" zoomScaleSheetLayoutView="85" workbookViewId="0"/>
  </sheetViews>
  <sheetFormatPr defaultColWidth="3" defaultRowHeight="14.25" x14ac:dyDescent="0.15"/>
  <cols>
    <col min="1" max="1" width="4.625" style="10" customWidth="1"/>
    <col min="2" max="6" width="3.125" style="10" customWidth="1"/>
    <col min="7" max="24" width="4.25" style="10" customWidth="1"/>
    <col min="25" max="28" width="3.75" style="10" customWidth="1"/>
    <col min="29" max="29" width="4" style="10" customWidth="1"/>
    <col min="30" max="30" width="3.75" style="10" customWidth="1"/>
    <col min="31" max="16384" width="3" style="10"/>
  </cols>
  <sheetData>
    <row r="1" spans="1:28" ht="15.75" customHeight="1" x14ac:dyDescent="0.15">
      <c r="B1" s="10" t="s">
        <v>39</v>
      </c>
    </row>
    <row r="2" spans="1:28" ht="12" customHeight="1" x14ac:dyDescent="0.15">
      <c r="R2" s="86" t="s">
        <v>9</v>
      </c>
      <c r="S2" s="11" t="str">
        <f>IF(入力シート!AJ17="","",YEAR(入力シート!AJ17)-2018)</f>
        <v/>
      </c>
      <c r="T2" s="77" t="s">
        <v>8</v>
      </c>
      <c r="U2" s="77" t="str">
        <f>IF(入力シート!AJ17="","",MONTH(入力シート!AJ17))</f>
        <v/>
      </c>
      <c r="V2" s="77" t="s">
        <v>7</v>
      </c>
      <c r="W2" s="77" t="str">
        <f>IF(入力シート!AJ17="","",DAY(入力シート!AJ17))</f>
        <v/>
      </c>
      <c r="X2" s="77" t="s">
        <v>6</v>
      </c>
    </row>
    <row r="3" spans="1:28" ht="12" customHeight="1" x14ac:dyDescent="0.15"/>
    <row r="4" spans="1:28" ht="12" customHeight="1" x14ac:dyDescent="0.15">
      <c r="A4" s="352" t="s">
        <v>235</v>
      </c>
      <c r="B4" s="352"/>
      <c r="C4" s="352"/>
      <c r="D4" s="352"/>
      <c r="E4" s="352"/>
      <c r="F4" s="352"/>
      <c r="G4" s="352"/>
      <c r="H4" s="352"/>
      <c r="I4" s="352"/>
      <c r="J4" s="352"/>
      <c r="K4" s="352"/>
      <c r="L4" s="352"/>
      <c r="M4" s="352"/>
      <c r="N4" s="352"/>
      <c r="O4" s="352"/>
      <c r="P4" s="352"/>
      <c r="Q4" s="352"/>
      <c r="R4" s="352"/>
      <c r="S4" s="352"/>
      <c r="T4" s="352"/>
      <c r="U4" s="352"/>
      <c r="V4" s="352"/>
      <c r="W4" s="352"/>
      <c r="X4" s="352"/>
      <c r="Y4" s="12"/>
    </row>
    <row r="5" spans="1:28" ht="12" customHeight="1" x14ac:dyDescent="0.15">
      <c r="A5" s="352"/>
      <c r="B5" s="352"/>
      <c r="C5" s="352"/>
      <c r="D5" s="352"/>
      <c r="E5" s="352"/>
      <c r="F5" s="352"/>
      <c r="G5" s="352"/>
      <c r="H5" s="352"/>
      <c r="I5" s="352"/>
      <c r="J5" s="352"/>
      <c r="K5" s="352"/>
      <c r="L5" s="352"/>
      <c r="M5" s="352"/>
      <c r="N5" s="352"/>
      <c r="O5" s="352"/>
      <c r="P5" s="352"/>
      <c r="Q5" s="352"/>
      <c r="R5" s="352"/>
      <c r="S5" s="352"/>
      <c r="T5" s="352"/>
      <c r="U5" s="352"/>
      <c r="V5" s="352"/>
      <c r="W5" s="352"/>
      <c r="X5" s="352"/>
      <c r="Y5" s="12"/>
    </row>
    <row r="6" spans="1:28" ht="12" customHeight="1" x14ac:dyDescent="0.15"/>
    <row r="7" spans="1:28" ht="12" customHeight="1" x14ac:dyDescent="0.15">
      <c r="B7" s="10" t="s">
        <v>10</v>
      </c>
    </row>
    <row r="8" spans="1:28" ht="12" customHeight="1" x14ac:dyDescent="0.15"/>
    <row r="9" spans="1:28" ht="12" customHeight="1" x14ac:dyDescent="0.15">
      <c r="J9" s="12" t="s">
        <v>51</v>
      </c>
      <c r="K9" s="12"/>
      <c r="L9" s="12"/>
      <c r="M9" s="12"/>
      <c r="N9" s="12"/>
      <c r="O9" s="12"/>
    </row>
    <row r="10" spans="1:28" ht="11.25" customHeight="1" x14ac:dyDescent="0.15">
      <c r="J10" s="355" t="s">
        <v>23</v>
      </c>
      <c r="K10" s="355"/>
      <c r="L10" s="355"/>
      <c r="M10" s="355"/>
      <c r="N10" s="355"/>
      <c r="O10" s="355"/>
      <c r="P10" s="357" t="str">
        <f>IF(入力シート!D17="","",入力シート!D17)</f>
        <v/>
      </c>
      <c r="Q10" s="357"/>
      <c r="R10" s="357"/>
      <c r="S10" s="357"/>
      <c r="T10" s="357"/>
      <c r="U10" s="357"/>
      <c r="V10" s="357"/>
      <c r="W10" s="357"/>
      <c r="X10" s="357"/>
      <c r="AB10" s="13"/>
    </row>
    <row r="11" spans="1:28" ht="11.25" customHeight="1" x14ac:dyDescent="0.15">
      <c r="J11" s="355"/>
      <c r="K11" s="355"/>
      <c r="L11" s="355"/>
      <c r="M11" s="355"/>
      <c r="N11" s="355"/>
      <c r="O11" s="355"/>
      <c r="P11" s="357"/>
      <c r="Q11" s="357"/>
      <c r="R11" s="357"/>
      <c r="S11" s="357"/>
      <c r="T11" s="357"/>
      <c r="U11" s="357"/>
      <c r="V11" s="357"/>
      <c r="W11" s="357"/>
      <c r="X11" s="357"/>
    </row>
    <row r="12" spans="1:28" ht="11.25" customHeight="1" x14ac:dyDescent="0.15">
      <c r="J12" s="355"/>
      <c r="K12" s="355"/>
      <c r="L12" s="355"/>
      <c r="M12" s="355"/>
      <c r="N12" s="355"/>
      <c r="O12" s="355"/>
      <c r="P12" s="357"/>
      <c r="Q12" s="357"/>
      <c r="R12" s="357"/>
      <c r="S12" s="357"/>
      <c r="T12" s="357"/>
      <c r="U12" s="357"/>
      <c r="V12" s="357"/>
      <c r="W12" s="357"/>
      <c r="X12" s="357"/>
    </row>
    <row r="13" spans="1:28" ht="11.25" customHeight="1" x14ac:dyDescent="0.15">
      <c r="J13" s="355"/>
      <c r="K13" s="355"/>
      <c r="L13" s="355"/>
      <c r="M13" s="355"/>
      <c r="N13" s="355"/>
      <c r="O13" s="355"/>
      <c r="P13" s="357"/>
      <c r="Q13" s="357"/>
      <c r="R13" s="357"/>
      <c r="S13" s="357"/>
      <c r="T13" s="357"/>
      <c r="U13" s="357"/>
      <c r="V13" s="357"/>
      <c r="W13" s="357"/>
      <c r="X13" s="357"/>
    </row>
    <row r="14" spans="1:28" ht="11.25" customHeight="1" x14ac:dyDescent="0.15">
      <c r="J14" s="355" t="s">
        <v>24</v>
      </c>
      <c r="K14" s="355"/>
      <c r="L14" s="355"/>
      <c r="M14" s="355"/>
      <c r="N14" s="355"/>
      <c r="O14" s="355"/>
      <c r="P14" s="360" t="str">
        <f>IF(入力シート!E17="","",入力シート!E17)</f>
        <v/>
      </c>
      <c r="Q14" s="360"/>
      <c r="R14" s="360"/>
      <c r="S14" s="360"/>
      <c r="T14" s="360"/>
      <c r="U14" s="360"/>
      <c r="V14" s="360"/>
      <c r="W14" s="360"/>
      <c r="X14" s="360"/>
    </row>
    <row r="15" spans="1:28" ht="11.25" customHeight="1" x14ac:dyDescent="0.15">
      <c r="J15" s="355"/>
      <c r="K15" s="355"/>
      <c r="L15" s="355"/>
      <c r="M15" s="355"/>
      <c r="N15" s="355"/>
      <c r="O15" s="355"/>
      <c r="P15" s="360"/>
      <c r="Q15" s="360"/>
      <c r="R15" s="360"/>
      <c r="S15" s="360"/>
      <c r="T15" s="360"/>
      <c r="U15" s="360"/>
      <c r="V15" s="360"/>
      <c r="W15" s="360"/>
      <c r="X15" s="360"/>
    </row>
    <row r="16" spans="1:28" ht="11.25" customHeight="1" x14ac:dyDescent="0.15">
      <c r="J16" s="355"/>
      <c r="K16" s="355"/>
      <c r="L16" s="355"/>
      <c r="M16" s="355"/>
      <c r="N16" s="355"/>
      <c r="O16" s="355"/>
      <c r="P16" s="360"/>
      <c r="Q16" s="360"/>
      <c r="R16" s="360"/>
      <c r="S16" s="360"/>
      <c r="T16" s="360"/>
      <c r="U16" s="360"/>
      <c r="V16" s="360"/>
      <c r="W16" s="360"/>
      <c r="X16" s="360"/>
    </row>
    <row r="17" spans="1:34" ht="11.25" customHeight="1" x14ac:dyDescent="0.15">
      <c r="J17" s="355"/>
      <c r="K17" s="355"/>
      <c r="L17" s="355"/>
      <c r="M17" s="355"/>
      <c r="N17" s="355"/>
      <c r="O17" s="355"/>
      <c r="P17" s="360"/>
      <c r="Q17" s="360"/>
      <c r="R17" s="360"/>
      <c r="S17" s="360"/>
      <c r="T17" s="360"/>
      <c r="U17" s="360"/>
      <c r="V17" s="360"/>
      <c r="W17" s="360"/>
      <c r="X17" s="360"/>
    </row>
    <row r="18" spans="1:34" ht="11.25" customHeight="1" x14ac:dyDescent="0.15">
      <c r="J18" s="355" t="s">
        <v>11</v>
      </c>
      <c r="K18" s="355"/>
      <c r="L18" s="355"/>
      <c r="M18" s="355"/>
      <c r="N18" s="355"/>
      <c r="O18" s="355"/>
      <c r="P18" s="360" t="str">
        <f>入力シート!F17&amp;"　"&amp;入力シート!G17</f>
        <v>　</v>
      </c>
      <c r="Q18" s="360"/>
      <c r="R18" s="360"/>
      <c r="S18" s="360"/>
      <c r="T18" s="360"/>
      <c r="U18" s="360"/>
      <c r="V18" s="360"/>
      <c r="W18" s="360"/>
      <c r="X18" s="360"/>
    </row>
    <row r="19" spans="1:34" ht="11.25" customHeight="1" x14ac:dyDescent="0.15">
      <c r="A19" s="13"/>
      <c r="B19" s="13"/>
      <c r="C19" s="13"/>
      <c r="D19" s="13"/>
      <c r="E19" s="13"/>
      <c r="F19" s="13"/>
      <c r="G19" s="13"/>
      <c r="H19" s="13"/>
      <c r="I19" s="13"/>
      <c r="J19" s="355"/>
      <c r="K19" s="355"/>
      <c r="L19" s="355"/>
      <c r="M19" s="355"/>
      <c r="N19" s="355"/>
      <c r="O19" s="355"/>
      <c r="P19" s="360"/>
      <c r="Q19" s="360"/>
      <c r="R19" s="360"/>
      <c r="S19" s="360"/>
      <c r="T19" s="360"/>
      <c r="U19" s="360"/>
      <c r="V19" s="360"/>
      <c r="W19" s="360"/>
      <c r="X19" s="360"/>
    </row>
    <row r="20" spans="1:34" ht="11.25" customHeight="1" x14ac:dyDescent="0.15">
      <c r="A20" s="13"/>
      <c r="B20" s="13"/>
      <c r="C20" s="13"/>
      <c r="D20" s="13"/>
      <c r="E20" s="13"/>
      <c r="F20" s="13"/>
      <c r="G20" s="13"/>
      <c r="H20" s="13"/>
      <c r="I20" s="13"/>
      <c r="J20" s="355"/>
      <c r="K20" s="355"/>
      <c r="L20" s="355"/>
      <c r="M20" s="355"/>
      <c r="N20" s="355"/>
      <c r="O20" s="355"/>
      <c r="P20" s="360"/>
      <c r="Q20" s="360"/>
      <c r="R20" s="360"/>
      <c r="S20" s="360"/>
      <c r="T20" s="360"/>
      <c r="U20" s="360"/>
      <c r="V20" s="360"/>
      <c r="W20" s="360"/>
      <c r="X20" s="360"/>
    </row>
    <row r="21" spans="1:34" ht="11.25" customHeight="1" x14ac:dyDescent="0.15">
      <c r="A21" s="13"/>
      <c r="B21" s="13"/>
      <c r="C21" s="13"/>
      <c r="D21" s="13"/>
      <c r="E21" s="13"/>
      <c r="F21" s="13"/>
      <c r="G21" s="13"/>
      <c r="H21" s="13"/>
      <c r="I21" s="13"/>
    </row>
    <row r="22" spans="1:34" x14ac:dyDescent="0.15">
      <c r="A22" s="446" t="str">
        <f>"　　　令和"&amp;IF(入力シート!AB17="","",YEAR(入力シート!AB17)-2018)&amp;"年"&amp;IF(入力シート!AB17="","",MONTH(入力シート!AB17))&amp;"月"&amp;IF(入力シート!AB17="","",DAY(入力シート!AB17))&amp;"日"&amp;"こ保運第"</f>
        <v>　　　令和年月日こ保運第</v>
      </c>
      <c r="B22" s="446"/>
      <c r="C22" s="446"/>
      <c r="D22" s="446"/>
      <c r="E22" s="446"/>
      <c r="F22" s="446"/>
      <c r="G22" s="446"/>
      <c r="H22" s="352" t="str">
        <f>IF(入力シート!AC17="","",入力シート!AC17)</f>
        <v/>
      </c>
      <c r="I22" s="352"/>
      <c r="J22" s="60" t="s">
        <v>140</v>
      </c>
    </row>
    <row r="23" spans="1:34" ht="21" customHeight="1" x14ac:dyDescent="0.15">
      <c r="A23" s="442" t="s">
        <v>236</v>
      </c>
      <c r="B23" s="443"/>
      <c r="C23" s="443"/>
      <c r="D23" s="443"/>
      <c r="E23" s="443"/>
      <c r="F23" s="443"/>
      <c r="G23" s="443"/>
      <c r="H23" s="443"/>
      <c r="I23" s="443"/>
      <c r="J23" s="443"/>
      <c r="K23" s="443"/>
      <c r="L23" s="443"/>
      <c r="M23" s="443"/>
      <c r="N23" s="443"/>
      <c r="O23" s="443"/>
      <c r="P23" s="443"/>
      <c r="Q23" s="443"/>
      <c r="R23" s="443"/>
      <c r="S23" s="443"/>
      <c r="T23" s="443"/>
      <c r="U23" s="443"/>
      <c r="V23" s="443"/>
      <c r="W23" s="443"/>
      <c r="X23" s="443"/>
      <c r="Z23" s="60"/>
      <c r="AA23" s="13"/>
      <c r="AB23" s="13"/>
      <c r="AC23" s="13"/>
      <c r="AD23" s="13"/>
      <c r="AE23" s="13"/>
      <c r="AF23" s="13"/>
      <c r="AG23" s="13"/>
      <c r="AH23" s="13"/>
    </row>
    <row r="24" spans="1:34" ht="21" customHeight="1" x14ac:dyDescent="0.15">
      <c r="A24" s="443"/>
      <c r="B24" s="443"/>
      <c r="C24" s="443"/>
      <c r="D24" s="443"/>
      <c r="E24" s="443"/>
      <c r="F24" s="443"/>
      <c r="G24" s="443"/>
      <c r="H24" s="443"/>
      <c r="I24" s="443"/>
      <c r="J24" s="443"/>
      <c r="K24" s="443"/>
      <c r="L24" s="443"/>
      <c r="M24" s="443"/>
      <c r="N24" s="443"/>
      <c r="O24" s="443"/>
      <c r="P24" s="443"/>
      <c r="Q24" s="443"/>
      <c r="R24" s="443"/>
      <c r="S24" s="443"/>
      <c r="T24" s="443"/>
      <c r="U24" s="443"/>
      <c r="V24" s="443"/>
      <c r="W24" s="443"/>
      <c r="X24" s="443"/>
      <c r="Z24" s="60"/>
      <c r="AA24" s="13"/>
      <c r="AB24" s="13"/>
      <c r="AC24" s="13"/>
      <c r="AD24" s="13"/>
      <c r="AE24" s="13"/>
      <c r="AF24" s="13"/>
      <c r="AG24" s="13"/>
      <c r="AH24" s="13"/>
    </row>
    <row r="25" spans="1:34" ht="28.9" customHeight="1" x14ac:dyDescent="0.15">
      <c r="A25" s="443"/>
      <c r="B25" s="443"/>
      <c r="C25" s="443"/>
      <c r="D25" s="443"/>
      <c r="E25" s="443"/>
      <c r="F25" s="443"/>
      <c r="G25" s="443"/>
      <c r="H25" s="443"/>
      <c r="I25" s="443"/>
      <c r="J25" s="443"/>
      <c r="K25" s="443"/>
      <c r="L25" s="443"/>
      <c r="M25" s="443"/>
      <c r="N25" s="443"/>
      <c r="O25" s="443"/>
      <c r="P25" s="443"/>
      <c r="Q25" s="443"/>
      <c r="R25" s="443"/>
      <c r="S25" s="443"/>
      <c r="T25" s="443"/>
      <c r="U25" s="443"/>
      <c r="V25" s="443"/>
      <c r="W25" s="443"/>
      <c r="X25" s="443"/>
      <c r="Z25" s="60"/>
      <c r="AA25" s="13"/>
      <c r="AB25" s="13"/>
      <c r="AC25" s="13"/>
      <c r="AD25" s="13"/>
      <c r="AE25" s="13"/>
      <c r="AF25" s="13"/>
      <c r="AG25" s="13"/>
      <c r="AH25" s="13"/>
    </row>
    <row r="26" spans="1:34" ht="12" customHeight="1" x14ac:dyDescent="0.15">
      <c r="A26" s="67"/>
      <c r="B26" s="67"/>
      <c r="C26" s="67"/>
      <c r="D26" s="67"/>
      <c r="E26" s="67"/>
      <c r="F26" s="67"/>
      <c r="G26" s="61"/>
      <c r="H26" s="61"/>
      <c r="I26" s="61"/>
      <c r="J26" s="61"/>
      <c r="K26" s="61"/>
      <c r="L26" s="61"/>
      <c r="M26" s="61"/>
      <c r="N26" s="61"/>
      <c r="O26" s="61"/>
      <c r="P26" s="61"/>
      <c r="Q26" s="61"/>
      <c r="R26" s="61"/>
      <c r="S26" s="61"/>
      <c r="T26" s="61"/>
      <c r="U26" s="61"/>
      <c r="V26" s="61"/>
      <c r="W26" s="61"/>
      <c r="X26" s="61"/>
    </row>
    <row r="27" spans="1:34" ht="11.25" customHeight="1" x14ac:dyDescent="0.15">
      <c r="A27" s="328" t="s">
        <v>227</v>
      </c>
      <c r="B27" s="328"/>
      <c r="C27" s="328"/>
      <c r="D27" s="328"/>
      <c r="E27" s="328"/>
      <c r="F27" s="328"/>
      <c r="G27" s="340" t="str">
        <f>IF(入力シート!$H$17="","",入力シート!$H$17)</f>
        <v/>
      </c>
      <c r="H27" s="340"/>
      <c r="I27" s="340"/>
      <c r="J27" s="340"/>
      <c r="K27" s="340"/>
      <c r="L27" s="340"/>
      <c r="M27" s="340"/>
      <c r="N27" s="340"/>
      <c r="O27" s="340"/>
      <c r="P27" s="340"/>
      <c r="Q27" s="340"/>
      <c r="R27" s="340"/>
      <c r="S27" s="340"/>
      <c r="T27" s="340"/>
      <c r="U27" s="340"/>
      <c r="V27" s="340"/>
      <c r="W27" s="340"/>
      <c r="X27" s="340"/>
    </row>
    <row r="28" spans="1:34" ht="11.25" customHeight="1" x14ac:dyDescent="0.15">
      <c r="A28" s="328"/>
      <c r="B28" s="328"/>
      <c r="C28" s="328"/>
      <c r="D28" s="328"/>
      <c r="E28" s="328"/>
      <c r="F28" s="328"/>
      <c r="G28" s="340"/>
      <c r="H28" s="340"/>
      <c r="I28" s="340"/>
      <c r="J28" s="340"/>
      <c r="K28" s="340"/>
      <c r="L28" s="340"/>
      <c r="M28" s="340"/>
      <c r="N28" s="340"/>
      <c r="O28" s="340"/>
      <c r="P28" s="340"/>
      <c r="Q28" s="340"/>
      <c r="R28" s="340"/>
      <c r="S28" s="340"/>
      <c r="T28" s="340"/>
      <c r="U28" s="340"/>
      <c r="V28" s="340"/>
      <c r="W28" s="340"/>
      <c r="X28" s="340"/>
    </row>
    <row r="29" spans="1:34" ht="11.25" customHeight="1" x14ac:dyDescent="0.15">
      <c r="A29" s="328"/>
      <c r="B29" s="328"/>
      <c r="C29" s="328"/>
      <c r="D29" s="328"/>
      <c r="E29" s="328"/>
      <c r="F29" s="328"/>
      <c r="G29" s="340"/>
      <c r="H29" s="340"/>
      <c r="I29" s="340"/>
      <c r="J29" s="340"/>
      <c r="K29" s="340"/>
      <c r="L29" s="340"/>
      <c r="M29" s="340"/>
      <c r="N29" s="340"/>
      <c r="O29" s="340"/>
      <c r="P29" s="340"/>
      <c r="Q29" s="340"/>
      <c r="R29" s="340"/>
      <c r="S29" s="340"/>
      <c r="T29" s="340"/>
      <c r="U29" s="340"/>
      <c r="V29" s="340"/>
      <c r="W29" s="340"/>
      <c r="X29" s="340"/>
    </row>
    <row r="30" spans="1:34" ht="11.25" customHeight="1" x14ac:dyDescent="0.15">
      <c r="A30" s="329" t="s">
        <v>228</v>
      </c>
      <c r="B30" s="329"/>
      <c r="C30" s="329"/>
      <c r="D30" s="329"/>
      <c r="E30" s="329"/>
      <c r="F30" s="329"/>
      <c r="G30" s="340" t="str">
        <f>IF(入力シート!$J$17="","",入力シート!$J$17)</f>
        <v/>
      </c>
      <c r="H30" s="340"/>
      <c r="I30" s="340"/>
      <c r="J30" s="340"/>
      <c r="K30" s="340"/>
      <c r="L30" s="340"/>
      <c r="M30" s="340"/>
      <c r="N30" s="340"/>
      <c r="O30" s="340"/>
      <c r="P30" s="340"/>
      <c r="Q30" s="340"/>
      <c r="R30" s="340"/>
      <c r="S30" s="340"/>
      <c r="T30" s="340"/>
      <c r="U30" s="340"/>
      <c r="V30" s="340"/>
      <c r="W30" s="340"/>
      <c r="X30" s="340"/>
    </row>
    <row r="31" spans="1:34" ht="11.25" customHeight="1" x14ac:dyDescent="0.15">
      <c r="A31" s="329"/>
      <c r="B31" s="329"/>
      <c r="C31" s="329"/>
      <c r="D31" s="329"/>
      <c r="E31" s="329"/>
      <c r="F31" s="329"/>
      <c r="G31" s="340"/>
      <c r="H31" s="340"/>
      <c r="I31" s="340"/>
      <c r="J31" s="340"/>
      <c r="K31" s="340"/>
      <c r="L31" s="340"/>
      <c r="M31" s="340"/>
      <c r="N31" s="340"/>
      <c r="O31" s="340"/>
      <c r="P31" s="340"/>
      <c r="Q31" s="340"/>
      <c r="R31" s="340"/>
      <c r="S31" s="340"/>
      <c r="T31" s="340"/>
      <c r="U31" s="340"/>
      <c r="V31" s="340"/>
      <c r="W31" s="340"/>
      <c r="X31" s="340"/>
    </row>
    <row r="32" spans="1:34" ht="11.25" customHeight="1" x14ac:dyDescent="0.15">
      <c r="A32" s="329"/>
      <c r="B32" s="329"/>
      <c r="C32" s="329"/>
      <c r="D32" s="329"/>
      <c r="E32" s="329"/>
      <c r="F32" s="329"/>
      <c r="G32" s="340"/>
      <c r="H32" s="340"/>
      <c r="I32" s="340"/>
      <c r="J32" s="340"/>
      <c r="K32" s="340"/>
      <c r="L32" s="340"/>
      <c r="M32" s="340"/>
      <c r="N32" s="340"/>
      <c r="O32" s="340"/>
      <c r="P32" s="340"/>
      <c r="Q32" s="340"/>
      <c r="R32" s="340"/>
      <c r="S32" s="340"/>
      <c r="T32" s="340"/>
      <c r="U32" s="340"/>
      <c r="V32" s="340"/>
      <c r="W32" s="340"/>
      <c r="X32" s="340"/>
    </row>
    <row r="33" spans="1:24" ht="5.25" customHeight="1" x14ac:dyDescent="0.15">
      <c r="A33" s="370" t="s">
        <v>26</v>
      </c>
      <c r="B33" s="370"/>
      <c r="C33" s="370"/>
      <c r="D33" s="370"/>
      <c r="E33" s="370"/>
      <c r="F33" s="370"/>
      <c r="G33" s="353" t="str">
        <f>IF(H33=入力シート!L17,"■","□")</f>
        <v>□</v>
      </c>
      <c r="H33" s="348" t="s">
        <v>25</v>
      </c>
      <c r="I33" s="348"/>
      <c r="J33" s="348"/>
      <c r="K33" s="348"/>
      <c r="L33" s="348"/>
      <c r="M33" s="348"/>
      <c r="N33" s="348"/>
      <c r="O33" s="348"/>
      <c r="P33" s="346" t="str">
        <f>IF(Q33=入力シート!L17,"■","□")</f>
        <v>□</v>
      </c>
      <c r="Q33" s="348" t="s">
        <v>95</v>
      </c>
      <c r="R33" s="348"/>
      <c r="S33" s="348"/>
      <c r="T33" s="348"/>
      <c r="U33" s="348"/>
      <c r="V33" s="348"/>
      <c r="W33" s="348"/>
      <c r="X33" s="349"/>
    </row>
    <row r="34" spans="1:24" ht="12" customHeight="1" x14ac:dyDescent="0.15">
      <c r="A34" s="370"/>
      <c r="B34" s="370"/>
      <c r="C34" s="370"/>
      <c r="D34" s="370"/>
      <c r="E34" s="370"/>
      <c r="F34" s="370"/>
      <c r="G34" s="354"/>
      <c r="H34" s="350"/>
      <c r="I34" s="350"/>
      <c r="J34" s="350"/>
      <c r="K34" s="350"/>
      <c r="L34" s="350"/>
      <c r="M34" s="350"/>
      <c r="N34" s="350"/>
      <c r="O34" s="350"/>
      <c r="P34" s="347"/>
      <c r="Q34" s="350"/>
      <c r="R34" s="350"/>
      <c r="S34" s="350"/>
      <c r="T34" s="350"/>
      <c r="U34" s="350"/>
      <c r="V34" s="350"/>
      <c r="W34" s="350"/>
      <c r="X34" s="351"/>
    </row>
    <row r="35" spans="1:24" ht="12" customHeight="1" x14ac:dyDescent="0.15">
      <c r="A35" s="370"/>
      <c r="B35" s="370"/>
      <c r="C35" s="370"/>
      <c r="D35" s="370"/>
      <c r="E35" s="370"/>
      <c r="F35" s="370"/>
      <c r="G35" s="14"/>
      <c r="H35" s="341" t="s">
        <v>27</v>
      </c>
      <c r="I35" s="341"/>
      <c r="J35" s="341"/>
      <c r="K35" s="341"/>
      <c r="L35" s="341"/>
      <c r="M35" s="341"/>
      <c r="N35" s="341"/>
      <c r="O35" s="341"/>
      <c r="P35" s="341"/>
      <c r="Q35" s="341"/>
      <c r="R35" s="341"/>
      <c r="S35" s="341"/>
      <c r="T35" s="341"/>
      <c r="U35" s="341"/>
      <c r="V35" s="341"/>
      <c r="W35" s="341"/>
      <c r="X35" s="342"/>
    </row>
    <row r="36" spans="1:24" ht="12" customHeight="1" x14ac:dyDescent="0.15">
      <c r="A36" s="370"/>
      <c r="B36" s="370"/>
      <c r="C36" s="370"/>
      <c r="D36" s="370"/>
      <c r="E36" s="370"/>
      <c r="F36" s="370"/>
      <c r="G36" s="15"/>
      <c r="H36" s="343"/>
      <c r="I36" s="343"/>
      <c r="J36" s="343"/>
      <c r="K36" s="343"/>
      <c r="L36" s="343"/>
      <c r="M36" s="343"/>
      <c r="N36" s="343"/>
      <c r="O36" s="343"/>
      <c r="P36" s="343"/>
      <c r="Q36" s="343"/>
      <c r="R36" s="343"/>
      <c r="S36" s="343"/>
      <c r="T36" s="343"/>
      <c r="U36" s="343"/>
      <c r="V36" s="343"/>
      <c r="W36" s="343"/>
      <c r="X36" s="344"/>
    </row>
    <row r="37" spans="1:24" ht="5.25" customHeight="1" x14ac:dyDescent="0.15">
      <c r="A37" s="370" t="s">
        <v>143</v>
      </c>
      <c r="B37" s="329"/>
      <c r="C37" s="329"/>
      <c r="D37" s="329"/>
      <c r="E37" s="329"/>
      <c r="F37" s="329"/>
      <c r="G37" s="16"/>
      <c r="H37" s="17"/>
      <c r="I37" s="17"/>
      <c r="J37" s="17"/>
      <c r="K37" s="17"/>
      <c r="L37" s="17"/>
      <c r="M37" s="70"/>
      <c r="N37" s="70"/>
      <c r="O37" s="70"/>
      <c r="P37" s="70"/>
      <c r="Q37" s="70"/>
      <c r="R37" s="70"/>
      <c r="S37" s="70"/>
      <c r="T37" s="70"/>
      <c r="U37" s="70"/>
      <c r="V37" s="17"/>
      <c r="W37" s="17"/>
      <c r="X37" s="18"/>
    </row>
    <row r="38" spans="1:24" ht="12" customHeight="1" x14ac:dyDescent="0.15">
      <c r="A38" s="329"/>
      <c r="B38" s="329"/>
      <c r="C38" s="329"/>
      <c r="D38" s="329"/>
      <c r="E38" s="329"/>
      <c r="F38" s="329"/>
      <c r="G38" s="99" t="str">
        <f>IF(入力シート!L17="多言語翻訳機導入事業","□",IF(入力シート!M17="○","■","□"))</f>
        <v>□</v>
      </c>
      <c r="H38" s="19" t="s">
        <v>131</v>
      </c>
      <c r="I38" s="19"/>
      <c r="J38" s="19"/>
      <c r="K38" s="19"/>
      <c r="L38" s="19"/>
      <c r="M38" s="69"/>
      <c r="N38" s="69"/>
      <c r="O38" s="69"/>
      <c r="P38" s="69"/>
      <c r="Q38" s="69"/>
      <c r="R38" s="69"/>
      <c r="S38" s="69"/>
      <c r="T38" s="69"/>
      <c r="U38" s="69"/>
      <c r="V38" s="19"/>
      <c r="W38" s="19"/>
      <c r="X38" s="21"/>
    </row>
    <row r="39" spans="1:24" ht="12" customHeight="1" x14ac:dyDescent="0.15">
      <c r="A39" s="329"/>
      <c r="B39" s="329"/>
      <c r="C39" s="329"/>
      <c r="D39" s="329"/>
      <c r="E39" s="329"/>
      <c r="F39" s="329"/>
      <c r="G39" s="99" t="str">
        <f>IF(入力シート!L17="多言語翻訳機導入事業","□",IF(入力シート!N17="○","■","□"))</f>
        <v>□</v>
      </c>
      <c r="H39" s="19" t="s">
        <v>132</v>
      </c>
      <c r="I39" s="19"/>
      <c r="J39" s="19"/>
      <c r="K39" s="19"/>
      <c r="L39" s="19"/>
      <c r="M39" s="69"/>
      <c r="N39" s="69"/>
      <c r="O39" s="69"/>
      <c r="P39" s="69"/>
      <c r="Q39" s="69"/>
      <c r="R39" s="69"/>
      <c r="S39" s="69"/>
      <c r="T39" s="69"/>
      <c r="U39" s="69"/>
      <c r="V39" s="19"/>
      <c r="W39" s="19"/>
      <c r="X39" s="21"/>
    </row>
    <row r="40" spans="1:24" ht="12" customHeight="1" x14ac:dyDescent="0.15">
      <c r="A40" s="329"/>
      <c r="B40" s="329"/>
      <c r="C40" s="329"/>
      <c r="D40" s="329"/>
      <c r="E40" s="329"/>
      <c r="F40" s="329"/>
      <c r="G40" s="99" t="str">
        <f>IF(入力シート!L17="多言語翻訳機導入事業","□",IF(入力シート!O17="○","■","□"))</f>
        <v>□</v>
      </c>
      <c r="H40" s="19" t="s">
        <v>133</v>
      </c>
      <c r="I40" s="19"/>
      <c r="J40" s="19"/>
      <c r="K40" s="19"/>
      <c r="L40" s="19"/>
      <c r="M40" s="69"/>
      <c r="N40" s="69"/>
      <c r="O40" s="69"/>
      <c r="P40" s="69"/>
      <c r="Q40" s="69"/>
      <c r="R40" s="69"/>
      <c r="S40" s="69"/>
      <c r="T40" s="69"/>
      <c r="U40" s="69"/>
      <c r="V40" s="19"/>
      <c r="W40" s="19"/>
      <c r="X40" s="21"/>
    </row>
    <row r="41" spans="1:24" ht="12" customHeight="1" x14ac:dyDescent="0.15">
      <c r="A41" s="329"/>
      <c r="B41" s="329"/>
      <c r="C41" s="329"/>
      <c r="D41" s="329"/>
      <c r="E41" s="329"/>
      <c r="F41" s="329"/>
      <c r="G41" s="99" t="str">
        <f>IF(入力シート!L17="多言語翻訳機導入事業","□",IF(入力シート!P17="○","■","□"))</f>
        <v>□</v>
      </c>
      <c r="H41" s="19" t="s">
        <v>198</v>
      </c>
      <c r="I41" s="19"/>
      <c r="J41" s="19"/>
      <c r="K41" s="19"/>
      <c r="L41" s="19"/>
      <c r="M41" s="69"/>
      <c r="N41" s="69"/>
      <c r="O41" s="69"/>
      <c r="P41" s="69"/>
      <c r="Q41" s="69"/>
      <c r="R41" s="69"/>
      <c r="S41" s="69"/>
      <c r="T41" s="69"/>
      <c r="U41" s="69"/>
      <c r="V41" s="19"/>
      <c r="W41" s="19"/>
      <c r="X41" s="21"/>
    </row>
    <row r="42" spans="1:24" ht="5.25" customHeight="1" x14ac:dyDescent="0.15">
      <c r="A42" s="329"/>
      <c r="B42" s="329"/>
      <c r="C42" s="329"/>
      <c r="D42" s="329"/>
      <c r="E42" s="329"/>
      <c r="F42" s="329"/>
      <c r="G42" s="15"/>
      <c r="H42" s="22"/>
      <c r="I42" s="22"/>
      <c r="J42" s="22"/>
      <c r="K42" s="22"/>
      <c r="L42" s="22"/>
      <c r="M42" s="71"/>
      <c r="N42" s="71"/>
      <c r="O42" s="71"/>
      <c r="P42" s="71"/>
      <c r="Q42" s="71"/>
      <c r="R42" s="71"/>
      <c r="S42" s="71"/>
      <c r="T42" s="71"/>
      <c r="U42" s="71"/>
      <c r="V42" s="22"/>
      <c r="W42" s="22"/>
      <c r="X42" s="24"/>
    </row>
    <row r="43" spans="1:24" ht="10.9" customHeight="1" x14ac:dyDescent="0.15">
      <c r="A43" s="361" t="s">
        <v>142</v>
      </c>
      <c r="B43" s="362"/>
      <c r="C43" s="362"/>
      <c r="D43" s="362"/>
      <c r="E43" s="362"/>
      <c r="F43" s="363"/>
      <c r="G43" s="14"/>
      <c r="H43" s="19"/>
      <c r="I43" s="19"/>
      <c r="J43" s="19"/>
      <c r="K43" s="19"/>
      <c r="L43" s="19"/>
      <c r="M43" s="19"/>
      <c r="N43" s="19"/>
      <c r="O43" s="19"/>
      <c r="P43" s="19"/>
      <c r="Q43" s="19"/>
      <c r="R43" s="19"/>
      <c r="S43" s="19"/>
      <c r="T43" s="19"/>
      <c r="U43" s="19"/>
      <c r="V43" s="19"/>
      <c r="W43" s="19"/>
      <c r="X43" s="21"/>
    </row>
    <row r="44" spans="1:24" ht="10.9" customHeight="1" x14ac:dyDescent="0.15">
      <c r="A44" s="364"/>
      <c r="B44" s="365"/>
      <c r="C44" s="365"/>
      <c r="D44" s="365"/>
      <c r="E44" s="365"/>
      <c r="F44" s="366"/>
      <c r="G44" s="99" t="str">
        <f>IF(入力シート!L17="多言語翻訳機導入事業","□",IF(入力シート!Q17="○","■","□"))</f>
        <v>□</v>
      </c>
      <c r="H44" s="19" t="s">
        <v>138</v>
      </c>
      <c r="I44" s="19" t="str">
        <f>IF(入力シート!L17="","□",IF(入力シート!L17="多言語翻訳機導入事業","□",IF(入力シート!Q17="","■","□")))</f>
        <v>□</v>
      </c>
      <c r="J44" s="19" t="s">
        <v>139</v>
      </c>
      <c r="K44" s="19"/>
      <c r="L44" s="19"/>
      <c r="M44" s="19"/>
      <c r="N44" s="19"/>
      <c r="O44" s="19"/>
      <c r="P44" s="19"/>
      <c r="Q44" s="19"/>
      <c r="R44" s="19"/>
      <c r="S44" s="19"/>
      <c r="T44" s="19"/>
      <c r="U44" s="19"/>
      <c r="V44" s="19"/>
      <c r="W44" s="19"/>
      <c r="X44" s="21"/>
    </row>
    <row r="45" spans="1:24" ht="13.9" customHeight="1" x14ac:dyDescent="0.15">
      <c r="A45" s="367"/>
      <c r="B45" s="368"/>
      <c r="C45" s="368"/>
      <c r="D45" s="368"/>
      <c r="E45" s="368"/>
      <c r="F45" s="369"/>
      <c r="G45" s="14"/>
      <c r="H45" s="19"/>
      <c r="I45" s="19"/>
      <c r="J45" s="19"/>
      <c r="K45" s="19"/>
      <c r="L45" s="19"/>
      <c r="M45" s="19"/>
      <c r="N45" s="19"/>
      <c r="O45" s="19"/>
      <c r="P45" s="19"/>
      <c r="Q45" s="19"/>
      <c r="R45" s="19"/>
      <c r="S45" s="19"/>
      <c r="T45" s="19"/>
      <c r="U45" s="19"/>
      <c r="V45" s="19"/>
      <c r="W45" s="19"/>
      <c r="X45" s="21"/>
    </row>
    <row r="46" spans="1:24" ht="12" customHeight="1" x14ac:dyDescent="0.15">
      <c r="A46" s="430" t="s">
        <v>42</v>
      </c>
      <c r="B46" s="430"/>
      <c r="C46" s="430"/>
      <c r="D46" s="430"/>
      <c r="E46" s="430"/>
      <c r="F46" s="430"/>
      <c r="G46" s="16"/>
      <c r="H46" s="17"/>
      <c r="I46" s="17"/>
      <c r="J46" s="17"/>
      <c r="K46" s="17"/>
      <c r="L46" s="17"/>
      <c r="M46" s="17"/>
      <c r="N46" s="17"/>
      <c r="O46" s="17"/>
      <c r="P46" s="17"/>
      <c r="Q46" s="17"/>
      <c r="R46" s="17"/>
      <c r="S46" s="17"/>
      <c r="T46" s="17"/>
      <c r="U46" s="17"/>
      <c r="V46" s="17"/>
      <c r="W46" s="17"/>
      <c r="X46" s="18"/>
    </row>
    <row r="47" spans="1:24" ht="12" customHeight="1" x14ac:dyDescent="0.15">
      <c r="A47" s="430"/>
      <c r="B47" s="430"/>
      <c r="C47" s="430"/>
      <c r="D47" s="430"/>
      <c r="E47" s="430"/>
      <c r="F47" s="430"/>
      <c r="G47" s="14"/>
      <c r="H47" s="19"/>
      <c r="I47" s="345" t="str">
        <f>IF(入力シート!$AK$17="","",入力シート!$AK$17)</f>
        <v/>
      </c>
      <c r="J47" s="345"/>
      <c r="K47" s="345"/>
      <c r="L47" s="345"/>
      <c r="M47" s="345"/>
      <c r="N47" s="19"/>
      <c r="O47" s="20"/>
      <c r="Q47" s="19"/>
      <c r="R47" s="19"/>
      <c r="S47" s="19"/>
      <c r="T47" s="19"/>
      <c r="U47" s="19"/>
      <c r="V47" s="19"/>
      <c r="W47" s="19"/>
      <c r="X47" s="21"/>
    </row>
    <row r="48" spans="1:24" ht="12" customHeight="1" x14ac:dyDescent="0.15">
      <c r="A48" s="430"/>
      <c r="B48" s="430"/>
      <c r="C48" s="430"/>
      <c r="D48" s="430"/>
      <c r="E48" s="430"/>
      <c r="F48" s="430"/>
      <c r="G48" s="15"/>
      <c r="H48" s="22"/>
      <c r="I48" s="81"/>
      <c r="J48" s="81"/>
      <c r="K48" s="81"/>
      <c r="L48" s="81"/>
      <c r="M48" s="81"/>
      <c r="N48" s="22"/>
      <c r="O48" s="22"/>
      <c r="P48" s="22"/>
      <c r="Q48" s="22"/>
      <c r="R48" s="22"/>
      <c r="S48" s="22"/>
      <c r="T48" s="22"/>
      <c r="U48" s="22"/>
      <c r="V48" s="22"/>
      <c r="W48" s="22"/>
      <c r="X48" s="24"/>
    </row>
    <row r="49" spans="1:24" ht="12" customHeight="1" x14ac:dyDescent="0.15">
      <c r="A49" s="430" t="s">
        <v>46</v>
      </c>
      <c r="B49" s="430"/>
      <c r="C49" s="430"/>
      <c r="D49" s="430"/>
      <c r="E49" s="430"/>
      <c r="F49" s="430"/>
      <c r="G49" s="16"/>
      <c r="H49" s="17"/>
      <c r="I49" s="62"/>
      <c r="J49" s="62"/>
      <c r="K49" s="62"/>
      <c r="L49" s="62"/>
      <c r="M49" s="62"/>
      <c r="N49" s="17"/>
      <c r="O49" s="17"/>
      <c r="P49" s="17"/>
      <c r="Q49" s="17"/>
      <c r="R49" s="17"/>
      <c r="S49" s="17"/>
      <c r="T49" s="17"/>
      <c r="U49" s="17"/>
      <c r="V49" s="17"/>
      <c r="W49" s="17"/>
      <c r="X49" s="18"/>
    </row>
    <row r="50" spans="1:24" ht="12" customHeight="1" x14ac:dyDescent="0.15">
      <c r="A50" s="430"/>
      <c r="B50" s="430"/>
      <c r="C50" s="430"/>
      <c r="D50" s="430"/>
      <c r="E50" s="430"/>
      <c r="F50" s="430"/>
      <c r="G50" s="14"/>
      <c r="H50" s="19"/>
      <c r="I50" s="345" t="str">
        <f>IF(入力シート!AL17="","",入力シート!AL17)</f>
        <v/>
      </c>
      <c r="J50" s="345"/>
      <c r="K50" s="345"/>
      <c r="L50" s="345"/>
      <c r="M50" s="345"/>
      <c r="N50" s="19"/>
      <c r="O50" s="19"/>
      <c r="P50" s="19"/>
      <c r="Q50" s="19"/>
      <c r="R50" s="19"/>
      <c r="S50" s="19"/>
      <c r="T50" s="19"/>
      <c r="U50" s="19"/>
      <c r="V50" s="19"/>
      <c r="W50" s="19"/>
      <c r="X50" s="21"/>
    </row>
    <row r="51" spans="1:24" ht="12" customHeight="1" x14ac:dyDescent="0.15">
      <c r="A51" s="430"/>
      <c r="B51" s="430"/>
      <c r="C51" s="430"/>
      <c r="D51" s="430"/>
      <c r="E51" s="430"/>
      <c r="F51" s="430"/>
      <c r="G51" s="15"/>
      <c r="H51" s="22"/>
      <c r="I51" s="22"/>
      <c r="J51" s="22"/>
      <c r="K51" s="22"/>
      <c r="L51" s="22"/>
      <c r="M51" s="22"/>
      <c r="N51" s="22"/>
      <c r="O51" s="22"/>
      <c r="P51" s="22"/>
      <c r="Q51" s="22"/>
      <c r="R51" s="22"/>
      <c r="S51" s="22"/>
      <c r="T51" s="22"/>
      <c r="U51" s="22"/>
      <c r="V51" s="22"/>
      <c r="W51" s="22"/>
      <c r="X51" s="24"/>
    </row>
    <row r="52" spans="1:24" ht="12" customHeight="1" x14ac:dyDescent="0.15">
      <c r="A52" s="370" t="s">
        <v>47</v>
      </c>
      <c r="B52" s="329"/>
      <c r="C52" s="329"/>
      <c r="D52" s="329"/>
      <c r="E52" s="329"/>
      <c r="F52" s="329"/>
      <c r="G52" s="26"/>
      <c r="H52" s="27"/>
      <c r="I52" s="27"/>
      <c r="J52" s="27"/>
      <c r="K52" s="27"/>
      <c r="L52" s="27"/>
      <c r="M52" s="27"/>
      <c r="N52" s="27"/>
      <c r="O52" s="27"/>
      <c r="P52" s="27"/>
      <c r="Q52" s="27"/>
      <c r="R52" s="27"/>
      <c r="S52" s="27"/>
      <c r="T52" s="27"/>
      <c r="U52" s="27"/>
      <c r="V52" s="27"/>
      <c r="W52" s="27"/>
      <c r="X52" s="28"/>
    </row>
    <row r="53" spans="1:24" ht="12" customHeight="1" x14ac:dyDescent="0.15">
      <c r="A53" s="329"/>
      <c r="B53" s="329"/>
      <c r="C53" s="329"/>
      <c r="D53" s="329"/>
      <c r="E53" s="329"/>
      <c r="F53" s="329"/>
      <c r="G53" s="29"/>
      <c r="H53" s="63" t="s">
        <v>32</v>
      </c>
      <c r="I53" s="63" t="str">
        <f>IF(入力シート!AM17="","",YEAR(入力シート!AM17)-2018)</f>
        <v/>
      </c>
      <c r="J53" s="63" t="s">
        <v>33</v>
      </c>
      <c r="K53" s="77" t="str">
        <f>IF(入力シート!AM17="","",MONTH(入力シート!AM17))</f>
        <v/>
      </c>
      <c r="L53" s="63" t="s">
        <v>34</v>
      </c>
      <c r="M53" s="63" t="str">
        <f>IF(入力シート!AM17="","",DAY(入力シート!AM17))</f>
        <v/>
      </c>
      <c r="N53" s="63" t="s">
        <v>35</v>
      </c>
      <c r="O53" s="30"/>
      <c r="Q53" s="30"/>
      <c r="U53" s="30"/>
      <c r="V53" s="30"/>
      <c r="W53" s="30"/>
      <c r="X53" s="31"/>
    </row>
    <row r="54" spans="1:24" ht="12" customHeight="1" x14ac:dyDescent="0.15">
      <c r="A54" s="329"/>
      <c r="B54" s="329"/>
      <c r="C54" s="329"/>
      <c r="D54" s="329"/>
      <c r="E54" s="329"/>
      <c r="F54" s="329"/>
      <c r="G54" s="32"/>
      <c r="H54" s="33"/>
      <c r="I54" s="33"/>
      <c r="J54" s="33"/>
      <c r="K54" s="33"/>
      <c r="L54" s="33"/>
      <c r="M54" s="33"/>
      <c r="N54" s="33"/>
      <c r="O54" s="33"/>
      <c r="P54" s="33"/>
      <c r="Q54" s="33"/>
      <c r="R54" s="33"/>
      <c r="S54" s="33"/>
      <c r="T54" s="33"/>
      <c r="U54" s="33"/>
      <c r="V54" s="33"/>
      <c r="W54" s="33"/>
      <c r="X54" s="34"/>
    </row>
    <row r="55" spans="1:24" ht="13.5" customHeight="1" x14ac:dyDescent="0.15">
      <c r="A55" s="444" t="s">
        <v>36</v>
      </c>
      <c r="B55" s="444"/>
      <c r="C55" s="444"/>
      <c r="D55" s="444"/>
      <c r="E55" s="444"/>
      <c r="F55" s="444"/>
      <c r="G55" s="445" t="s">
        <v>237</v>
      </c>
      <c r="H55" s="445"/>
      <c r="I55" s="445"/>
      <c r="J55" s="445"/>
      <c r="K55" s="445"/>
      <c r="L55" s="445"/>
      <c r="M55" s="445"/>
      <c r="N55" s="445"/>
      <c r="O55" s="445"/>
      <c r="P55" s="445"/>
      <c r="Q55" s="445"/>
      <c r="R55" s="445"/>
      <c r="S55" s="445"/>
      <c r="T55" s="445"/>
      <c r="U55" s="445"/>
      <c r="V55" s="445"/>
      <c r="W55" s="445"/>
      <c r="X55" s="445"/>
    </row>
    <row r="56" spans="1:24" ht="13.5" customHeight="1" x14ac:dyDescent="0.15">
      <c r="A56" s="444"/>
      <c r="B56" s="444"/>
      <c r="C56" s="444"/>
      <c r="D56" s="444"/>
      <c r="E56" s="444"/>
      <c r="F56" s="444"/>
      <c r="G56" s="445"/>
      <c r="H56" s="445"/>
      <c r="I56" s="445"/>
      <c r="J56" s="445"/>
      <c r="K56" s="445"/>
      <c r="L56" s="445"/>
      <c r="M56" s="445"/>
      <c r="N56" s="445"/>
      <c r="O56" s="445"/>
      <c r="P56" s="445"/>
      <c r="Q56" s="445"/>
      <c r="R56" s="445"/>
      <c r="S56" s="445"/>
      <c r="T56" s="445"/>
      <c r="U56" s="445"/>
      <c r="V56" s="445"/>
      <c r="W56" s="445"/>
      <c r="X56" s="445"/>
    </row>
    <row r="57" spans="1:24" ht="13.5" customHeight="1" x14ac:dyDescent="0.15">
      <c r="A57" s="444"/>
      <c r="B57" s="444"/>
      <c r="C57" s="444"/>
      <c r="D57" s="444"/>
      <c r="E57" s="444"/>
      <c r="F57" s="444"/>
      <c r="G57" s="445"/>
      <c r="H57" s="445"/>
      <c r="I57" s="445"/>
      <c r="J57" s="445"/>
      <c r="K57" s="445"/>
      <c r="L57" s="445"/>
      <c r="M57" s="445"/>
      <c r="N57" s="445"/>
      <c r="O57" s="445"/>
      <c r="P57" s="445"/>
      <c r="Q57" s="445"/>
      <c r="R57" s="445"/>
      <c r="S57" s="445"/>
      <c r="T57" s="445"/>
      <c r="U57" s="445"/>
      <c r="V57" s="445"/>
      <c r="W57" s="445"/>
      <c r="X57" s="445"/>
    </row>
    <row r="58" spans="1:24" ht="13.5" customHeight="1" x14ac:dyDescent="0.15">
      <c r="A58" s="444"/>
      <c r="B58" s="444"/>
      <c r="C58" s="444"/>
      <c r="D58" s="444"/>
      <c r="E58" s="444"/>
      <c r="F58" s="444"/>
      <c r="G58" s="445"/>
      <c r="H58" s="445"/>
      <c r="I58" s="445"/>
      <c r="J58" s="445"/>
      <c r="K58" s="445"/>
      <c r="L58" s="445"/>
      <c r="M58" s="445"/>
      <c r="N58" s="445"/>
      <c r="O58" s="445"/>
      <c r="P58" s="445"/>
      <c r="Q58" s="445"/>
      <c r="R58" s="445"/>
      <c r="S58" s="445"/>
      <c r="T58" s="445"/>
      <c r="U58" s="445"/>
      <c r="V58" s="445"/>
      <c r="W58" s="445"/>
      <c r="X58" s="445"/>
    </row>
    <row r="59" spans="1:24" ht="13.5" customHeight="1" x14ac:dyDescent="0.15">
      <c r="A59" s="444"/>
      <c r="B59" s="444"/>
      <c r="C59" s="444"/>
      <c r="D59" s="444"/>
      <c r="E59" s="444"/>
      <c r="F59" s="444"/>
      <c r="G59" s="445"/>
      <c r="H59" s="445"/>
      <c r="I59" s="445"/>
      <c r="J59" s="445"/>
      <c r="K59" s="445"/>
      <c r="L59" s="445"/>
      <c r="M59" s="445"/>
      <c r="N59" s="445"/>
      <c r="O59" s="445"/>
      <c r="P59" s="445"/>
      <c r="Q59" s="445"/>
      <c r="R59" s="445"/>
      <c r="S59" s="445"/>
      <c r="T59" s="445"/>
      <c r="U59" s="445"/>
      <c r="V59" s="445"/>
      <c r="W59" s="445"/>
      <c r="X59" s="445"/>
    </row>
    <row r="60" spans="1:24" ht="13.5" customHeight="1" x14ac:dyDescent="0.15">
      <c r="A60" s="444"/>
      <c r="B60" s="444"/>
      <c r="C60" s="444"/>
      <c r="D60" s="444"/>
      <c r="E60" s="444"/>
      <c r="F60" s="444"/>
      <c r="G60" s="445"/>
      <c r="H60" s="445"/>
      <c r="I60" s="445"/>
      <c r="J60" s="445"/>
      <c r="K60" s="445"/>
      <c r="L60" s="445"/>
      <c r="M60" s="445"/>
      <c r="N60" s="445"/>
      <c r="O60" s="445"/>
      <c r="P60" s="445"/>
      <c r="Q60" s="445"/>
      <c r="R60" s="445"/>
      <c r="S60" s="445"/>
      <c r="T60" s="445"/>
      <c r="U60" s="445"/>
      <c r="V60" s="445"/>
      <c r="W60" s="445"/>
      <c r="X60" s="445"/>
    </row>
    <row r="61" spans="1:24" ht="13.5" customHeight="1" x14ac:dyDescent="0.15">
      <c r="A61" s="444"/>
      <c r="B61" s="444"/>
      <c r="C61" s="444"/>
      <c r="D61" s="444"/>
      <c r="E61" s="444"/>
      <c r="F61" s="444"/>
      <c r="G61" s="445"/>
      <c r="H61" s="445"/>
      <c r="I61" s="445"/>
      <c r="J61" s="445"/>
      <c r="K61" s="445"/>
      <c r="L61" s="445"/>
      <c r="M61" s="445"/>
      <c r="N61" s="445"/>
      <c r="O61" s="445"/>
      <c r="P61" s="445"/>
      <c r="Q61" s="445"/>
      <c r="R61" s="445"/>
      <c r="S61" s="445"/>
      <c r="T61" s="445"/>
      <c r="U61" s="445"/>
      <c r="V61" s="445"/>
      <c r="W61" s="445"/>
      <c r="X61" s="445"/>
    </row>
    <row r="62" spans="1:24" ht="13.5" customHeight="1" x14ac:dyDescent="0.15">
      <c r="A62" s="444"/>
      <c r="B62" s="444"/>
      <c r="C62" s="444"/>
      <c r="D62" s="444"/>
      <c r="E62" s="444"/>
      <c r="F62" s="444"/>
      <c r="G62" s="445"/>
      <c r="H62" s="445"/>
      <c r="I62" s="445"/>
      <c r="J62" s="445"/>
      <c r="K62" s="445"/>
      <c r="L62" s="445"/>
      <c r="M62" s="445"/>
      <c r="N62" s="445"/>
      <c r="O62" s="445"/>
      <c r="P62" s="445"/>
      <c r="Q62" s="445"/>
      <c r="R62" s="445"/>
      <c r="S62" s="445"/>
      <c r="T62" s="445"/>
      <c r="U62" s="445"/>
      <c r="V62" s="445"/>
      <c r="W62" s="445"/>
      <c r="X62" s="445"/>
    </row>
    <row r="63" spans="1:24" ht="13.5" customHeight="1" x14ac:dyDescent="0.15">
      <c r="A63" s="444"/>
      <c r="B63" s="444"/>
      <c r="C63" s="444"/>
      <c r="D63" s="444"/>
      <c r="E63" s="444"/>
      <c r="F63" s="444"/>
      <c r="G63" s="445"/>
      <c r="H63" s="445"/>
      <c r="I63" s="445"/>
      <c r="J63" s="445"/>
      <c r="K63" s="445"/>
      <c r="L63" s="445"/>
      <c r="M63" s="445"/>
      <c r="N63" s="445"/>
      <c r="O63" s="445"/>
      <c r="P63" s="445"/>
      <c r="Q63" s="445"/>
      <c r="R63" s="445"/>
      <c r="S63" s="445"/>
      <c r="T63" s="445"/>
      <c r="U63" s="445"/>
      <c r="V63" s="445"/>
      <c r="W63" s="445"/>
      <c r="X63" s="445"/>
    </row>
    <row r="64" spans="1:24" ht="13.5" customHeight="1" x14ac:dyDescent="0.15">
      <c r="A64" s="444"/>
      <c r="B64" s="444"/>
      <c r="C64" s="444"/>
      <c r="D64" s="444"/>
      <c r="E64" s="444"/>
      <c r="F64" s="444"/>
      <c r="G64" s="445"/>
      <c r="H64" s="445"/>
      <c r="I64" s="445"/>
      <c r="J64" s="445"/>
      <c r="K64" s="445"/>
      <c r="L64" s="445"/>
      <c r="M64" s="445"/>
      <c r="N64" s="445"/>
      <c r="O64" s="445"/>
      <c r="P64" s="445"/>
      <c r="Q64" s="445"/>
      <c r="R64" s="445"/>
      <c r="S64" s="445"/>
      <c r="T64" s="445"/>
      <c r="U64" s="445"/>
      <c r="V64" s="445"/>
      <c r="W64" s="445"/>
      <c r="X64" s="445"/>
    </row>
    <row r="65" spans="1:24" ht="13.5" customHeight="1" x14ac:dyDescent="0.15">
      <c r="A65" s="444"/>
      <c r="B65" s="444"/>
      <c r="C65" s="444"/>
      <c r="D65" s="444"/>
      <c r="E65" s="444"/>
      <c r="F65" s="444"/>
      <c r="G65" s="445"/>
      <c r="H65" s="445"/>
      <c r="I65" s="445"/>
      <c r="J65" s="445"/>
      <c r="K65" s="445"/>
      <c r="L65" s="445"/>
      <c r="M65" s="445"/>
      <c r="N65" s="445"/>
      <c r="O65" s="445"/>
      <c r="P65" s="445"/>
      <c r="Q65" s="445"/>
      <c r="R65" s="445"/>
      <c r="S65" s="445"/>
      <c r="T65" s="445"/>
      <c r="U65" s="445"/>
      <c r="V65" s="445"/>
      <c r="W65" s="445"/>
      <c r="X65" s="445"/>
    </row>
    <row r="66" spans="1:24" ht="13.5" customHeight="1" x14ac:dyDescent="0.15">
      <c r="A66" s="444"/>
      <c r="B66" s="444"/>
      <c r="C66" s="444"/>
      <c r="D66" s="444"/>
      <c r="E66" s="444"/>
      <c r="F66" s="444"/>
      <c r="G66" s="445"/>
      <c r="H66" s="445"/>
      <c r="I66" s="445"/>
      <c r="J66" s="445"/>
      <c r="K66" s="445"/>
      <c r="L66" s="445"/>
      <c r="M66" s="445"/>
      <c r="N66" s="445"/>
      <c r="O66" s="445"/>
      <c r="P66" s="445"/>
      <c r="Q66" s="445"/>
      <c r="R66" s="445"/>
      <c r="S66" s="445"/>
      <c r="T66" s="445"/>
      <c r="U66" s="445"/>
      <c r="V66" s="445"/>
      <c r="W66" s="445"/>
      <c r="X66" s="445"/>
    </row>
    <row r="67" spans="1:24" ht="27" customHeight="1" x14ac:dyDescent="0.15">
      <c r="A67" s="444"/>
      <c r="B67" s="444"/>
      <c r="C67" s="444"/>
      <c r="D67" s="444"/>
      <c r="E67" s="444"/>
      <c r="F67" s="444"/>
      <c r="G67" s="445"/>
      <c r="H67" s="445"/>
      <c r="I67" s="445"/>
      <c r="J67" s="445"/>
      <c r="K67" s="445"/>
      <c r="L67" s="445"/>
      <c r="M67" s="445"/>
      <c r="N67" s="445"/>
      <c r="O67" s="445"/>
      <c r="P67" s="445"/>
      <c r="Q67" s="445"/>
      <c r="R67" s="445"/>
      <c r="S67" s="445"/>
      <c r="T67" s="445"/>
      <c r="U67" s="445"/>
      <c r="V67" s="445"/>
      <c r="W67" s="445"/>
      <c r="X67" s="445"/>
    </row>
    <row r="68" spans="1:24" ht="18" customHeight="1" x14ac:dyDescent="0.15">
      <c r="A68" s="420" t="s">
        <v>141</v>
      </c>
      <c r="B68" s="420"/>
      <c r="C68" s="420"/>
      <c r="D68" s="420"/>
      <c r="E68" s="420"/>
      <c r="F68" s="420"/>
      <c r="G68" s="420"/>
      <c r="H68" s="420"/>
      <c r="I68" s="420"/>
      <c r="J68" s="420"/>
      <c r="K68" s="420"/>
      <c r="L68" s="420"/>
      <c r="M68" s="79"/>
      <c r="N68" s="79"/>
      <c r="O68" s="79"/>
      <c r="P68" s="79"/>
      <c r="Q68" s="79"/>
      <c r="R68" s="79"/>
      <c r="S68" s="79"/>
      <c r="T68" s="79"/>
      <c r="U68" s="79"/>
      <c r="V68" s="79"/>
      <c r="W68" s="79"/>
      <c r="X68" s="79"/>
    </row>
    <row r="69" spans="1:24" ht="12" customHeight="1" x14ac:dyDescent="0.15">
      <c r="L69" s="10" t="s">
        <v>20</v>
      </c>
    </row>
    <row r="70" spans="1:24" ht="12" customHeight="1" x14ac:dyDescent="0.15">
      <c r="L70" s="332" t="s">
        <v>50</v>
      </c>
      <c r="M70" s="332"/>
      <c r="N70" s="332"/>
      <c r="O70" s="332"/>
      <c r="P70" s="333" t="str">
        <f>入力シート!V17&amp;"　　"&amp;入力シート!W17</f>
        <v>　　</v>
      </c>
      <c r="Q70" s="333"/>
      <c r="R70" s="333"/>
      <c r="S70" s="333"/>
      <c r="T70" s="333"/>
      <c r="U70" s="333"/>
      <c r="V70" s="333"/>
      <c r="W70" s="333"/>
      <c r="X70" s="333"/>
    </row>
    <row r="71" spans="1:24" ht="12" customHeight="1" x14ac:dyDescent="0.15">
      <c r="L71" s="332"/>
      <c r="M71" s="332"/>
      <c r="N71" s="332"/>
      <c r="O71" s="332"/>
      <c r="P71" s="334"/>
      <c r="Q71" s="334"/>
      <c r="R71" s="334"/>
      <c r="S71" s="334"/>
      <c r="T71" s="334"/>
      <c r="U71" s="334"/>
      <c r="V71" s="334"/>
      <c r="W71" s="334"/>
      <c r="X71" s="334"/>
    </row>
    <row r="72" spans="1:24" ht="12" customHeight="1" x14ac:dyDescent="0.15">
      <c r="L72" s="332" t="s">
        <v>21</v>
      </c>
      <c r="M72" s="332"/>
      <c r="N72" s="332"/>
      <c r="O72" s="332"/>
      <c r="P72" s="330" t="str">
        <f>IF(入力シート!Z17="","",入力シート!Z17)</f>
        <v/>
      </c>
      <c r="Q72" s="330"/>
      <c r="R72" s="330"/>
      <c r="S72" s="330"/>
      <c r="T72" s="330"/>
      <c r="U72" s="330"/>
      <c r="V72" s="330"/>
      <c r="W72" s="330"/>
      <c r="X72" s="330"/>
    </row>
    <row r="73" spans="1:24" ht="12" customHeight="1" x14ac:dyDescent="0.15">
      <c r="L73" s="332"/>
      <c r="M73" s="332"/>
      <c r="N73" s="332"/>
      <c r="O73" s="332"/>
      <c r="P73" s="331"/>
      <c r="Q73" s="331"/>
      <c r="R73" s="331"/>
      <c r="S73" s="331"/>
      <c r="T73" s="331"/>
      <c r="U73" s="331"/>
      <c r="V73" s="331"/>
      <c r="W73" s="331"/>
      <c r="X73" s="331"/>
    </row>
    <row r="74" spans="1:24" ht="12" customHeight="1" x14ac:dyDescent="0.15">
      <c r="L74" s="332" t="s">
        <v>37</v>
      </c>
      <c r="M74" s="332"/>
      <c r="N74" s="332"/>
      <c r="O74" s="332"/>
      <c r="P74" s="330" t="str">
        <f>IF(入力シート!AA17="","",入力シート!AA17)</f>
        <v/>
      </c>
      <c r="Q74" s="330"/>
      <c r="R74" s="330"/>
      <c r="S74" s="330"/>
      <c r="T74" s="330"/>
      <c r="U74" s="330"/>
      <c r="V74" s="330"/>
      <c r="W74" s="330"/>
      <c r="X74" s="330"/>
    </row>
    <row r="75" spans="1:24" ht="12" customHeight="1" x14ac:dyDescent="0.15">
      <c r="K75" s="36"/>
      <c r="L75" s="332"/>
      <c r="M75" s="332"/>
      <c r="N75" s="332"/>
      <c r="O75" s="332"/>
      <c r="P75" s="331"/>
      <c r="Q75" s="331"/>
      <c r="R75" s="331"/>
      <c r="S75" s="331"/>
      <c r="T75" s="331"/>
      <c r="U75" s="331"/>
      <c r="V75" s="331"/>
      <c r="W75" s="331"/>
      <c r="X75" s="331"/>
    </row>
    <row r="76" spans="1:24" ht="12" customHeight="1" x14ac:dyDescent="0.15">
      <c r="L76" s="332"/>
      <c r="M76" s="332"/>
      <c r="N76" s="332"/>
      <c r="O76" s="332"/>
      <c r="P76" s="350"/>
      <c r="Q76" s="350"/>
      <c r="R76" s="350"/>
      <c r="S76" s="350"/>
      <c r="T76" s="350"/>
      <c r="U76" s="350"/>
      <c r="V76" s="350"/>
      <c r="W76" s="350"/>
      <c r="X76" s="350"/>
    </row>
    <row r="77" spans="1:24" ht="12" customHeight="1" x14ac:dyDescent="0.15"/>
  </sheetData>
  <sheetProtection sheet="1" objects="1" scenarios="1"/>
  <mergeCells count="38">
    <mergeCell ref="J18:O20"/>
    <mergeCell ref="P10:X13"/>
    <mergeCell ref="P14:X17"/>
    <mergeCell ref="P18:X20"/>
    <mergeCell ref="L74:O75"/>
    <mergeCell ref="P74:X75"/>
    <mergeCell ref="A68:L68"/>
    <mergeCell ref="A22:G22"/>
    <mergeCell ref="H22:I22"/>
    <mergeCell ref="H33:O34"/>
    <mergeCell ref="A52:F54"/>
    <mergeCell ref="A27:F29"/>
    <mergeCell ref="G27:X29"/>
    <mergeCell ref="A30:F32"/>
    <mergeCell ref="G30:X32"/>
    <mergeCell ref="A33:F36"/>
    <mergeCell ref="L76:O76"/>
    <mergeCell ref="P76:X76"/>
    <mergeCell ref="A4:X5"/>
    <mergeCell ref="L70:O71"/>
    <mergeCell ref="P70:X71"/>
    <mergeCell ref="L72:O73"/>
    <mergeCell ref="P72:X73"/>
    <mergeCell ref="H35:X36"/>
    <mergeCell ref="A46:F48"/>
    <mergeCell ref="I47:M47"/>
    <mergeCell ref="A49:F51"/>
    <mergeCell ref="I50:M50"/>
    <mergeCell ref="J10:O13"/>
    <mergeCell ref="J14:O17"/>
    <mergeCell ref="A55:F67"/>
    <mergeCell ref="G55:X67"/>
    <mergeCell ref="A43:F45"/>
    <mergeCell ref="G33:G34"/>
    <mergeCell ref="P33:P34"/>
    <mergeCell ref="Q33:X34"/>
    <mergeCell ref="A23:X25"/>
    <mergeCell ref="A37:F42"/>
  </mergeCells>
  <phoneticPr fontId="1"/>
  <printOptions horizontalCentered="1" verticalCentered="1"/>
  <pageMargins left="0.11811023622047245" right="0.11811023622047245" top="0.55118110236220474" bottom="0.55118110236220474" header="0" footer="0"/>
  <pageSetup paperSize="9" scale="84"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5"/>
  <sheetViews>
    <sheetView showGridLines="0" view="pageBreakPreview" zoomScale="85" zoomScaleNormal="100" zoomScaleSheetLayoutView="85" workbookViewId="0"/>
  </sheetViews>
  <sheetFormatPr defaultColWidth="3.625" defaultRowHeight="18" customHeight="1" x14ac:dyDescent="0.15"/>
  <cols>
    <col min="1" max="24" width="4.25" style="10" customWidth="1"/>
    <col min="25" max="16384" width="3.625" style="10"/>
  </cols>
  <sheetData>
    <row r="1" spans="1:25" ht="36.75" customHeight="1" x14ac:dyDescent="0.15">
      <c r="A1" s="7"/>
      <c r="B1" s="375" t="s">
        <v>238</v>
      </c>
      <c r="C1" s="375"/>
      <c r="D1" s="375"/>
      <c r="E1" s="375"/>
      <c r="F1" s="375"/>
      <c r="G1" s="375"/>
      <c r="H1" s="375"/>
      <c r="I1" s="375"/>
      <c r="J1" s="375"/>
      <c r="K1" s="375"/>
      <c r="L1" s="375"/>
      <c r="M1" s="375"/>
      <c r="N1" s="375"/>
      <c r="O1" s="375"/>
      <c r="P1" s="375"/>
      <c r="Q1" s="375"/>
      <c r="R1" s="375"/>
      <c r="S1" s="375"/>
      <c r="T1" s="375"/>
      <c r="U1" s="375"/>
      <c r="V1" s="375"/>
      <c r="W1" s="6"/>
      <c r="X1" s="85"/>
    </row>
    <row r="2" spans="1:25" ht="36.75" customHeight="1" x14ac:dyDescent="0.15">
      <c r="A2" s="7"/>
      <c r="B2" s="8"/>
      <c r="C2" s="91"/>
      <c r="D2" s="9"/>
      <c r="E2" s="9"/>
      <c r="F2" s="9"/>
      <c r="G2" s="9"/>
      <c r="H2" s="9"/>
      <c r="I2" s="9"/>
      <c r="J2" s="9"/>
      <c r="K2" s="9"/>
      <c r="L2" s="9"/>
      <c r="M2" s="9"/>
      <c r="N2" s="9"/>
      <c r="O2" s="9"/>
      <c r="P2" s="9"/>
      <c r="Q2" s="9"/>
      <c r="R2" s="9"/>
      <c r="S2" s="9"/>
      <c r="T2" s="9"/>
      <c r="U2" s="9"/>
      <c r="V2" s="9"/>
      <c r="W2" s="9"/>
      <c r="X2" s="85"/>
    </row>
    <row r="3" spans="1:25" ht="36.75" customHeight="1" x14ac:dyDescent="0.15">
      <c r="A3" s="7"/>
      <c r="B3" s="7"/>
      <c r="C3" s="7"/>
      <c r="D3" s="7"/>
      <c r="E3" s="7"/>
      <c r="F3" s="7"/>
      <c r="G3" s="7"/>
      <c r="H3" s="7"/>
      <c r="I3" s="384" t="s">
        <v>104</v>
      </c>
      <c r="J3" s="384"/>
      <c r="K3" s="384"/>
      <c r="L3" s="384"/>
      <c r="M3" s="384" t="str">
        <f>IF(入力シート!$E$17="","",入力シート!$E$17)</f>
        <v/>
      </c>
      <c r="N3" s="384"/>
      <c r="O3" s="384"/>
      <c r="P3" s="384"/>
      <c r="Q3" s="384"/>
      <c r="R3" s="384"/>
      <c r="S3" s="384"/>
      <c r="T3" s="384"/>
      <c r="U3" s="384"/>
      <c r="V3" s="384"/>
      <c r="W3" s="7"/>
      <c r="X3" s="7"/>
    </row>
    <row r="4" spans="1:25" ht="36.75" customHeight="1" x14ac:dyDescent="0.15">
      <c r="A4" s="19"/>
      <c r="B4" s="19"/>
      <c r="C4" s="19"/>
      <c r="D4" s="19"/>
      <c r="E4" s="19"/>
      <c r="F4" s="19"/>
      <c r="G4" s="19"/>
      <c r="H4" s="19"/>
      <c r="I4" s="384" t="s">
        <v>105</v>
      </c>
      <c r="J4" s="384"/>
      <c r="K4" s="384"/>
      <c r="L4" s="384"/>
      <c r="M4" s="384" t="str">
        <f>IF(入力シート!$H$17="","",入力シート!$H$17)</f>
        <v/>
      </c>
      <c r="N4" s="384"/>
      <c r="O4" s="384"/>
      <c r="P4" s="384"/>
      <c r="Q4" s="384"/>
      <c r="R4" s="384"/>
      <c r="S4" s="384"/>
      <c r="T4" s="384"/>
      <c r="U4" s="384"/>
      <c r="V4" s="384"/>
      <c r="W4" s="19"/>
      <c r="X4" s="19"/>
      <c r="Y4" s="12"/>
    </row>
    <row r="5" spans="1:25" ht="14.25" x14ac:dyDescent="0.15">
      <c r="A5" s="19"/>
      <c r="B5" s="19"/>
      <c r="C5" s="19"/>
      <c r="D5" s="19"/>
      <c r="E5" s="19"/>
      <c r="F5" s="19"/>
      <c r="G5" s="19"/>
      <c r="H5" s="19"/>
      <c r="I5" s="91"/>
      <c r="J5" s="91"/>
      <c r="K5" s="91"/>
      <c r="L5" s="91"/>
      <c r="M5" s="91"/>
      <c r="N5" s="91"/>
      <c r="O5" s="91"/>
      <c r="P5" s="91"/>
      <c r="Q5" s="91"/>
      <c r="R5" s="91"/>
      <c r="S5" s="91"/>
      <c r="T5" s="91"/>
      <c r="U5" s="91"/>
      <c r="V5" s="91"/>
      <c r="W5" s="19"/>
      <c r="X5" s="19"/>
      <c r="Y5" s="12"/>
    </row>
    <row r="6" spans="1:25" ht="14.25" x14ac:dyDescent="0.15">
      <c r="A6" s="19"/>
      <c r="B6" s="19" t="s">
        <v>120</v>
      </c>
      <c r="C6" s="19"/>
      <c r="D6" s="19"/>
      <c r="E6" s="19"/>
      <c r="F6" s="19"/>
      <c r="G6" s="19"/>
      <c r="H6" s="19"/>
      <c r="I6" s="91"/>
      <c r="J6" s="91"/>
      <c r="K6" s="91"/>
      <c r="L6" s="91"/>
      <c r="M6" s="91"/>
      <c r="N6" s="91"/>
      <c r="O6" s="91"/>
      <c r="P6" s="91"/>
      <c r="Q6" s="91"/>
      <c r="R6" s="91"/>
      <c r="S6" s="91"/>
      <c r="T6" s="91"/>
      <c r="U6" s="91"/>
      <c r="V6" s="91"/>
      <c r="W6" s="19"/>
      <c r="X6" s="19"/>
      <c r="Y6" s="12"/>
    </row>
    <row r="7" spans="1:25" ht="14.25" x14ac:dyDescent="0.15">
      <c r="A7" s="19"/>
      <c r="B7" s="19" t="s">
        <v>113</v>
      </c>
      <c r="C7" s="19"/>
      <c r="D7" s="19"/>
      <c r="E7" s="19"/>
      <c r="F7" s="19"/>
      <c r="G7" s="19"/>
      <c r="H7" s="19"/>
      <c r="I7" s="91"/>
      <c r="J7" s="91"/>
      <c r="K7" s="91"/>
      <c r="L7" s="91"/>
      <c r="M7" s="91"/>
      <c r="N7" s="91"/>
      <c r="O7" s="91"/>
      <c r="P7" s="91"/>
      <c r="Q7" s="91"/>
      <c r="R7" s="91"/>
      <c r="S7" s="91"/>
      <c r="T7" s="91"/>
      <c r="U7" s="91"/>
      <c r="V7" s="91"/>
      <c r="W7" s="19"/>
      <c r="X7" s="19"/>
      <c r="Y7" s="12"/>
    </row>
    <row r="8" spans="1:25" ht="14.25" x14ac:dyDescent="0.15">
      <c r="A8" s="19"/>
      <c r="B8" s="19" t="s">
        <v>231</v>
      </c>
      <c r="C8" s="19"/>
      <c r="D8" s="19"/>
      <c r="E8" s="19"/>
      <c r="F8" s="19"/>
      <c r="G8" s="19"/>
      <c r="H8" s="19"/>
      <c r="I8" s="91"/>
      <c r="J8" s="91"/>
      <c r="K8" s="91"/>
      <c r="L8" s="91"/>
      <c r="M8" s="91"/>
      <c r="N8" s="91"/>
      <c r="O8" s="91"/>
      <c r="P8" s="91"/>
      <c r="Q8" s="91"/>
      <c r="R8" s="91"/>
      <c r="S8" s="91"/>
      <c r="T8" s="91"/>
      <c r="U8" s="91"/>
      <c r="V8" s="91"/>
      <c r="W8" s="19"/>
      <c r="X8" s="19"/>
      <c r="Y8" s="12"/>
    </row>
    <row r="9" spans="1:25" ht="14.25" x14ac:dyDescent="0.15">
      <c r="A9" s="19"/>
      <c r="C9" s="19"/>
      <c r="D9" s="19"/>
      <c r="E9" s="19"/>
      <c r="F9" s="19"/>
      <c r="G9" s="19"/>
      <c r="H9" s="19"/>
      <c r="I9" s="91"/>
      <c r="J9" s="91"/>
      <c r="K9" s="91"/>
      <c r="L9" s="91"/>
      <c r="M9" s="91"/>
      <c r="N9" s="91"/>
      <c r="O9" s="91"/>
      <c r="P9" s="91"/>
      <c r="Q9" s="91"/>
      <c r="R9" s="91"/>
      <c r="S9" s="91"/>
      <c r="T9" s="91"/>
      <c r="U9" s="91"/>
      <c r="V9" s="91"/>
      <c r="W9" s="19"/>
      <c r="X9" s="19"/>
      <c r="Y9" s="12"/>
    </row>
    <row r="10" spans="1:25" ht="14.25" x14ac:dyDescent="0.15">
      <c r="A10" s="19"/>
      <c r="B10" s="19"/>
      <c r="C10" s="19"/>
      <c r="D10" s="19"/>
      <c r="E10" s="19"/>
      <c r="F10" s="19"/>
      <c r="G10" s="19"/>
      <c r="H10" s="19"/>
      <c r="I10" s="91"/>
      <c r="J10" s="91"/>
      <c r="K10" s="91"/>
      <c r="L10" s="91"/>
      <c r="M10" s="91"/>
      <c r="N10" s="91"/>
      <c r="O10" s="91"/>
      <c r="P10" s="91"/>
      <c r="Q10" s="91"/>
      <c r="R10" s="91"/>
      <c r="S10" s="91"/>
      <c r="T10" s="91"/>
      <c r="U10" s="91"/>
      <c r="V10" s="91"/>
      <c r="W10" s="19"/>
      <c r="X10" s="19"/>
      <c r="Y10" s="12"/>
    </row>
    <row r="11" spans="1:25" ht="36.75" customHeight="1" x14ac:dyDescent="0.15">
      <c r="A11" s="7"/>
      <c r="B11" s="58" t="s">
        <v>106</v>
      </c>
      <c r="C11" s="288" t="s">
        <v>107</v>
      </c>
      <c r="D11" s="306"/>
      <c r="E11" s="306"/>
      <c r="F11" s="306"/>
      <c r="G11" s="306"/>
      <c r="H11" s="306"/>
      <c r="I11" s="306"/>
      <c r="J11" s="289"/>
      <c r="K11" s="288" t="s">
        <v>121</v>
      </c>
      <c r="L11" s="306"/>
      <c r="M11" s="306"/>
      <c r="N11" s="306"/>
      <c r="O11" s="306"/>
      <c r="P11" s="311" t="s">
        <v>117</v>
      </c>
      <c r="Q11" s="311"/>
      <c r="R11" s="385" t="s">
        <v>116</v>
      </c>
      <c r="S11" s="386"/>
      <c r="T11" s="386"/>
      <c r="U11" s="386"/>
      <c r="V11" s="386"/>
      <c r="W11" s="7"/>
      <c r="X11" s="7"/>
    </row>
    <row r="12" spans="1:25" ht="27.75" customHeight="1" x14ac:dyDescent="0.15">
      <c r="A12" s="7"/>
      <c r="B12" s="83" t="s">
        <v>122</v>
      </c>
      <c r="C12" s="372" t="s">
        <v>119</v>
      </c>
      <c r="D12" s="373"/>
      <c r="E12" s="373"/>
      <c r="F12" s="373"/>
      <c r="G12" s="373"/>
      <c r="H12" s="373"/>
      <c r="I12" s="373"/>
      <c r="J12" s="374"/>
      <c r="K12" s="65" t="s">
        <v>123</v>
      </c>
      <c r="L12" s="65"/>
      <c r="M12" s="65"/>
      <c r="N12" s="65"/>
      <c r="O12" s="65"/>
      <c r="P12" s="307" t="s">
        <v>118</v>
      </c>
      <c r="Q12" s="307"/>
      <c r="R12" s="381">
        <v>500000</v>
      </c>
      <c r="S12" s="382"/>
      <c r="T12" s="382"/>
      <c r="U12" s="382"/>
      <c r="V12" s="383"/>
      <c r="W12" s="7"/>
      <c r="X12" s="7"/>
    </row>
    <row r="13" spans="1:25" ht="27.75" customHeight="1" x14ac:dyDescent="0.15">
      <c r="A13" s="7"/>
      <c r="B13" s="83" t="s">
        <v>122</v>
      </c>
      <c r="C13" s="372" t="s">
        <v>114</v>
      </c>
      <c r="D13" s="373"/>
      <c r="E13" s="373"/>
      <c r="F13" s="373"/>
      <c r="G13" s="373"/>
      <c r="H13" s="373"/>
      <c r="I13" s="373"/>
      <c r="J13" s="374"/>
      <c r="K13" s="65" t="s">
        <v>124</v>
      </c>
      <c r="L13" s="65"/>
      <c r="M13" s="65"/>
      <c r="N13" s="65"/>
      <c r="O13" s="65"/>
      <c r="P13" s="307">
        <v>1</v>
      </c>
      <c r="Q13" s="307"/>
      <c r="R13" s="381">
        <v>80000</v>
      </c>
      <c r="S13" s="382"/>
      <c r="T13" s="382"/>
      <c r="U13" s="382"/>
      <c r="V13" s="383"/>
      <c r="W13" s="7"/>
      <c r="X13" s="7"/>
    </row>
    <row r="14" spans="1:25" ht="27.75" customHeight="1" x14ac:dyDescent="0.15">
      <c r="A14" s="7"/>
      <c r="B14" s="83" t="s">
        <v>122</v>
      </c>
      <c r="C14" s="372" t="s">
        <v>125</v>
      </c>
      <c r="D14" s="373"/>
      <c r="E14" s="373"/>
      <c r="F14" s="373"/>
      <c r="G14" s="373"/>
      <c r="H14" s="373"/>
      <c r="I14" s="373"/>
      <c r="J14" s="374"/>
      <c r="K14" s="65" t="s">
        <v>115</v>
      </c>
      <c r="L14" s="65"/>
      <c r="M14" s="65"/>
      <c r="N14" s="65"/>
      <c r="O14" s="65"/>
      <c r="P14" s="308">
        <v>2</v>
      </c>
      <c r="Q14" s="310"/>
      <c r="R14" s="381">
        <v>180000</v>
      </c>
      <c r="S14" s="382"/>
      <c r="T14" s="382"/>
      <c r="U14" s="382"/>
      <c r="V14" s="383"/>
      <c r="W14" s="7"/>
      <c r="X14" s="7"/>
    </row>
    <row r="15" spans="1:25" ht="27.75" customHeight="1" x14ac:dyDescent="0.15">
      <c r="A15" s="7"/>
      <c r="B15" s="84">
        <v>1</v>
      </c>
      <c r="C15" s="452" t="str">
        <f>IF(入力シート!$AR$23="",IF(第3号様式別紙!$C$15="",第1号様式別紙!C15,第3号様式別紙!C15),入力シート!AR23)</f>
        <v/>
      </c>
      <c r="D15" s="453"/>
      <c r="E15" s="453"/>
      <c r="F15" s="453"/>
      <c r="G15" s="453"/>
      <c r="H15" s="453"/>
      <c r="I15" s="453"/>
      <c r="J15" s="454"/>
      <c r="K15" s="455" t="str">
        <f>IF(入力シート!$AT$23="",IF(第3号様式別紙!$K$15="",第1号様式別紙!K15,第3号様式別紙!K15),入力シート!AT23)</f>
        <v/>
      </c>
      <c r="L15" s="456"/>
      <c r="M15" s="456"/>
      <c r="N15" s="456"/>
      <c r="O15" s="457"/>
      <c r="P15" s="447" t="str">
        <f>IF(入力シート!$AX$23="",IF(第3号様式別紙!$P$15="",第1号様式別紙!P15,第3号様式別紙!P15),入力シート!AX23)</f>
        <v/>
      </c>
      <c r="Q15" s="448"/>
      <c r="R15" s="449" t="str">
        <f>IF(入力シート!$AY$23="",IF(第3号様式別紙!$R$15="",第1号様式別紙!R15,第3号様式別紙!R15),入力シート!AY23)</f>
        <v/>
      </c>
      <c r="S15" s="450"/>
      <c r="T15" s="450"/>
      <c r="U15" s="450"/>
      <c r="V15" s="451"/>
      <c r="W15" s="7"/>
      <c r="X15" s="7"/>
    </row>
    <row r="16" spans="1:25" ht="27.75" customHeight="1" x14ac:dyDescent="0.15">
      <c r="A16" s="7"/>
      <c r="B16" s="84">
        <v>2</v>
      </c>
      <c r="C16" s="452" t="str">
        <f>IF(入力シート!$AR$23="",IF(第3号様式別紙!$C$15="",第1号様式別紙!C16,第3号様式別紙!C16),入力シート!AR24)</f>
        <v/>
      </c>
      <c r="D16" s="453"/>
      <c r="E16" s="453"/>
      <c r="F16" s="453"/>
      <c r="G16" s="453"/>
      <c r="H16" s="453"/>
      <c r="I16" s="453"/>
      <c r="J16" s="454"/>
      <c r="K16" s="455" t="str">
        <f>IF(入力シート!$AT$23="",IF(第3号様式別紙!$K$15="",第1号様式別紙!K16,第3号様式別紙!K16),入力シート!AT24)</f>
        <v/>
      </c>
      <c r="L16" s="456"/>
      <c r="M16" s="456"/>
      <c r="N16" s="456"/>
      <c r="O16" s="457"/>
      <c r="P16" s="447" t="str">
        <f>IF(入力シート!$AX$23="",IF(第3号様式別紙!$P$15="",第1号様式別紙!P16,第3号様式別紙!P16),入力シート!AX24)</f>
        <v/>
      </c>
      <c r="Q16" s="448"/>
      <c r="R16" s="449" t="str">
        <f>IF(入力シート!$AY$23="",IF(第3号様式別紙!$R$15="",第1号様式別紙!R16,第3号様式別紙!R16),入力シート!AY24)</f>
        <v/>
      </c>
      <c r="S16" s="450"/>
      <c r="T16" s="450"/>
      <c r="U16" s="450"/>
      <c r="V16" s="451"/>
      <c r="W16" s="7"/>
      <c r="X16" s="7"/>
    </row>
    <row r="17" spans="1:24" ht="27.75" customHeight="1" x14ac:dyDescent="0.15">
      <c r="A17" s="7"/>
      <c r="B17" s="84">
        <v>3</v>
      </c>
      <c r="C17" s="452" t="str">
        <f>IF(入力シート!$AR$23="",IF(第3号様式別紙!$C$15="",第1号様式別紙!C17,第3号様式別紙!C17),入力シート!AR25)</f>
        <v/>
      </c>
      <c r="D17" s="453"/>
      <c r="E17" s="453"/>
      <c r="F17" s="453"/>
      <c r="G17" s="453"/>
      <c r="H17" s="453"/>
      <c r="I17" s="453"/>
      <c r="J17" s="454"/>
      <c r="K17" s="455" t="str">
        <f>IF(入力シート!$AT$23="",IF(第3号様式別紙!$K$15="",第1号様式別紙!K17,第3号様式別紙!K17),入力シート!AT25)</f>
        <v/>
      </c>
      <c r="L17" s="456"/>
      <c r="M17" s="456"/>
      <c r="N17" s="456"/>
      <c r="O17" s="457"/>
      <c r="P17" s="447" t="str">
        <f>IF(入力シート!$AX$23="",IF(第3号様式別紙!$P$15="",第1号様式別紙!P17,第3号様式別紙!P17),入力シート!AX25)</f>
        <v/>
      </c>
      <c r="Q17" s="448"/>
      <c r="R17" s="449" t="str">
        <f>IF(入力シート!$AY$23="",IF(第3号様式別紙!$R$15="",第1号様式別紙!R17,第3号様式別紙!R17),入力シート!AY25)</f>
        <v/>
      </c>
      <c r="S17" s="450"/>
      <c r="T17" s="450"/>
      <c r="U17" s="450"/>
      <c r="V17" s="451"/>
      <c r="W17" s="7"/>
      <c r="X17" s="7"/>
    </row>
    <row r="18" spans="1:24" ht="27.75" customHeight="1" x14ac:dyDescent="0.15">
      <c r="A18" s="7"/>
      <c r="B18" s="84">
        <v>4</v>
      </c>
      <c r="C18" s="452" t="str">
        <f>IF(入力シート!$AR$23="",IF(第3号様式別紙!$C$15="",第1号様式別紙!C18,第3号様式別紙!C18),入力シート!AR26)</f>
        <v/>
      </c>
      <c r="D18" s="453"/>
      <c r="E18" s="453"/>
      <c r="F18" s="453"/>
      <c r="G18" s="453"/>
      <c r="H18" s="453"/>
      <c r="I18" s="453"/>
      <c r="J18" s="454"/>
      <c r="K18" s="455" t="str">
        <f>IF(入力シート!$AT$23="",IF(第3号様式別紙!$K$15="",第1号様式別紙!K18,第3号様式別紙!K18),入力シート!AT26)</f>
        <v/>
      </c>
      <c r="L18" s="456"/>
      <c r="M18" s="456"/>
      <c r="N18" s="456"/>
      <c r="O18" s="457"/>
      <c r="P18" s="447" t="str">
        <f>IF(入力シート!$AX$23="",IF(第3号様式別紙!$P$15="",第1号様式別紙!P18,第3号様式別紙!P18),入力シート!AX26)</f>
        <v/>
      </c>
      <c r="Q18" s="448"/>
      <c r="R18" s="449" t="str">
        <f>IF(入力シート!$AY$23="",IF(第3号様式別紙!$R$15="",第1号様式別紙!R18,第3号様式別紙!R18),入力シート!AY26)</f>
        <v/>
      </c>
      <c r="S18" s="450"/>
      <c r="T18" s="450"/>
      <c r="U18" s="450"/>
      <c r="V18" s="451"/>
      <c r="W18" s="59"/>
      <c r="X18" s="59"/>
    </row>
    <row r="19" spans="1:24" ht="27.75" customHeight="1" x14ac:dyDescent="0.15">
      <c r="A19" s="7"/>
      <c r="B19" s="84">
        <v>5</v>
      </c>
      <c r="C19" s="452" t="str">
        <f>IF(入力シート!$AR$23="",IF(第3号様式別紙!$C$15="",第1号様式別紙!C19,第3号様式別紙!C19),入力シート!AR27)</f>
        <v/>
      </c>
      <c r="D19" s="453"/>
      <c r="E19" s="453"/>
      <c r="F19" s="453"/>
      <c r="G19" s="453"/>
      <c r="H19" s="453"/>
      <c r="I19" s="453"/>
      <c r="J19" s="454"/>
      <c r="K19" s="455" t="str">
        <f>IF(入力シート!$AT$23="",IF(第3号様式別紙!$K$15="",第1号様式別紙!K19,第3号様式別紙!K19),入力シート!AT27)</f>
        <v/>
      </c>
      <c r="L19" s="456"/>
      <c r="M19" s="456"/>
      <c r="N19" s="456"/>
      <c r="O19" s="457"/>
      <c r="P19" s="447" t="str">
        <f>IF(入力シート!$AX$23="",IF(第3号様式別紙!$P$15="",第1号様式別紙!P19,第3号様式別紙!P19),入力シート!AX27)</f>
        <v/>
      </c>
      <c r="Q19" s="448"/>
      <c r="R19" s="449" t="str">
        <f>IF(入力シート!$AY$23="",IF(第3号様式別紙!$R$15="",第1号様式別紙!R19,第3号様式別紙!R19),入力シート!AY27)</f>
        <v/>
      </c>
      <c r="S19" s="450"/>
      <c r="T19" s="450"/>
      <c r="U19" s="450"/>
      <c r="V19" s="451"/>
      <c r="W19" s="59"/>
      <c r="X19" s="59"/>
    </row>
    <row r="20" spans="1:24" ht="27.75" customHeight="1" x14ac:dyDescent="0.15">
      <c r="A20" s="7"/>
      <c r="B20" s="84">
        <v>6</v>
      </c>
      <c r="C20" s="452" t="str">
        <f>IF(入力シート!$AR$23="",IF(第3号様式別紙!$C$15="",第1号様式別紙!C20,第3号様式別紙!C20),入力シート!AR28)</f>
        <v/>
      </c>
      <c r="D20" s="453"/>
      <c r="E20" s="453"/>
      <c r="F20" s="453"/>
      <c r="G20" s="453"/>
      <c r="H20" s="453"/>
      <c r="I20" s="453"/>
      <c r="J20" s="454"/>
      <c r="K20" s="455" t="str">
        <f>IF(入力シート!$AT$23="",IF(第3号様式別紙!$K$15="",第1号様式別紙!K20,第3号様式別紙!K20),入力シート!AT28)</f>
        <v/>
      </c>
      <c r="L20" s="456"/>
      <c r="M20" s="456"/>
      <c r="N20" s="456"/>
      <c r="O20" s="457"/>
      <c r="P20" s="447" t="str">
        <f>IF(入力シート!$AX$23="",IF(第3号様式別紙!$P$15="",第1号様式別紙!P20,第3号様式別紙!P20),入力シート!AX28)</f>
        <v/>
      </c>
      <c r="Q20" s="448"/>
      <c r="R20" s="449" t="str">
        <f>IF(入力シート!$AY$23="",IF(第3号様式別紙!$R$15="",第1号様式別紙!R20,第3号様式別紙!R20),入力シート!AY28)</f>
        <v/>
      </c>
      <c r="S20" s="450"/>
      <c r="T20" s="450"/>
      <c r="U20" s="450"/>
      <c r="V20" s="451"/>
      <c r="W20" s="59"/>
      <c r="X20" s="59"/>
    </row>
    <row r="21" spans="1:24" ht="27.75" customHeight="1" x14ac:dyDescent="0.15">
      <c r="A21" s="7"/>
      <c r="B21" s="84">
        <v>7</v>
      </c>
      <c r="C21" s="452" t="str">
        <f>IF(入力シート!$AR$23="",IF(第3号様式別紙!$C$15="",第1号様式別紙!C21,第3号様式別紙!C21),入力シート!AR29)</f>
        <v/>
      </c>
      <c r="D21" s="453"/>
      <c r="E21" s="453"/>
      <c r="F21" s="453"/>
      <c r="G21" s="453"/>
      <c r="H21" s="453"/>
      <c r="I21" s="453"/>
      <c r="J21" s="454"/>
      <c r="K21" s="455" t="str">
        <f>IF(入力シート!$AT$23="",IF(第3号様式別紙!$K$15="",第1号様式別紙!K21,第3号様式別紙!K21),入力シート!AT29)</f>
        <v/>
      </c>
      <c r="L21" s="456"/>
      <c r="M21" s="456"/>
      <c r="N21" s="456"/>
      <c r="O21" s="457"/>
      <c r="P21" s="447" t="str">
        <f>IF(入力シート!$AX$23="",IF(第3号様式別紙!$P$15="",第1号様式別紙!P21,第3号様式別紙!P21),入力シート!AX29)</f>
        <v/>
      </c>
      <c r="Q21" s="448"/>
      <c r="R21" s="449" t="str">
        <f>IF(入力シート!$AY$23="",IF(第3号様式別紙!$R$15="",第1号様式別紙!R21,第3号様式別紙!R21),入力シート!AY29)</f>
        <v/>
      </c>
      <c r="S21" s="450"/>
      <c r="T21" s="450"/>
      <c r="U21" s="450"/>
      <c r="V21" s="451"/>
      <c r="W21" s="59"/>
      <c r="X21" s="59"/>
    </row>
    <row r="22" spans="1:24" ht="27.75" customHeight="1" x14ac:dyDescent="0.15">
      <c r="A22" s="7"/>
      <c r="B22" s="84">
        <v>8</v>
      </c>
      <c r="C22" s="452" t="str">
        <f>IF(入力シート!$AR$23="",IF(第3号様式別紙!$C$15="",第1号様式別紙!C22,第3号様式別紙!C22),入力シート!AR30)</f>
        <v/>
      </c>
      <c r="D22" s="453"/>
      <c r="E22" s="453"/>
      <c r="F22" s="453"/>
      <c r="G22" s="453"/>
      <c r="H22" s="453"/>
      <c r="I22" s="453"/>
      <c r="J22" s="454"/>
      <c r="K22" s="455" t="str">
        <f>IF(入力シート!$AT$23="",IF(第3号様式別紙!$K$15="",第1号様式別紙!K22,第3号様式別紙!K22),入力シート!AT30)</f>
        <v/>
      </c>
      <c r="L22" s="456"/>
      <c r="M22" s="456"/>
      <c r="N22" s="456"/>
      <c r="O22" s="457"/>
      <c r="P22" s="447" t="str">
        <f>IF(入力シート!$AX$23="",IF(第3号様式別紙!$P$15="",第1号様式別紙!P22,第3号様式別紙!P22),入力シート!AX30)</f>
        <v/>
      </c>
      <c r="Q22" s="448"/>
      <c r="R22" s="449" t="str">
        <f>IF(入力シート!$AY$23="",IF(第3号様式別紙!$R$15="",第1号様式別紙!R22,第3号様式別紙!R22),入力シート!AY30)</f>
        <v/>
      </c>
      <c r="S22" s="450"/>
      <c r="T22" s="450"/>
      <c r="U22" s="450"/>
      <c r="V22" s="451"/>
      <c r="W22" s="37"/>
      <c r="X22" s="37"/>
    </row>
    <row r="23" spans="1:24" ht="27.75" customHeight="1" x14ac:dyDescent="0.15">
      <c r="A23" s="7"/>
      <c r="B23" s="84">
        <v>9</v>
      </c>
      <c r="C23" s="452" t="str">
        <f>IF(入力シート!$AR$23="",IF(第3号様式別紙!$C$15="",第1号様式別紙!C23,第3号様式別紙!C23),入力シート!AR31)</f>
        <v/>
      </c>
      <c r="D23" s="453"/>
      <c r="E23" s="453"/>
      <c r="F23" s="453"/>
      <c r="G23" s="453"/>
      <c r="H23" s="453"/>
      <c r="I23" s="453"/>
      <c r="J23" s="454"/>
      <c r="K23" s="455" t="str">
        <f>IF(入力シート!$AT$23="",IF(第3号様式別紙!$K$15="",第1号様式別紙!K23,第3号様式別紙!K23),入力シート!AT31)</f>
        <v/>
      </c>
      <c r="L23" s="456"/>
      <c r="M23" s="456"/>
      <c r="N23" s="456"/>
      <c r="O23" s="457"/>
      <c r="P23" s="447" t="str">
        <f>IF(入力シート!$AX$23="",IF(第3号様式別紙!$P$15="",第1号様式別紙!P23,第3号様式別紙!P23),入力シート!AX31)</f>
        <v/>
      </c>
      <c r="Q23" s="448"/>
      <c r="R23" s="449" t="str">
        <f>IF(入力シート!$AY$23="",IF(第3号様式別紙!$R$15="",第1号様式別紙!R23,第3号様式別紙!R23),入力シート!AY31)</f>
        <v/>
      </c>
      <c r="S23" s="450"/>
      <c r="T23" s="450"/>
      <c r="U23" s="450"/>
      <c r="V23" s="451"/>
      <c r="W23" s="37"/>
      <c r="X23" s="37"/>
    </row>
    <row r="24" spans="1:24" ht="27.75" customHeight="1" thickBot="1" x14ac:dyDescent="0.2">
      <c r="A24" s="7"/>
      <c r="B24" s="205">
        <v>10</v>
      </c>
      <c r="C24" s="463" t="str">
        <f>IF(入力シート!$AR$23="",IF(第3号様式別紙!$C$15="",第1号様式別紙!C24,第3号様式別紙!C24),入力シート!AR32)</f>
        <v/>
      </c>
      <c r="D24" s="464"/>
      <c r="E24" s="464"/>
      <c r="F24" s="464"/>
      <c r="G24" s="464"/>
      <c r="H24" s="464"/>
      <c r="I24" s="464"/>
      <c r="J24" s="465"/>
      <c r="K24" s="460" t="str">
        <f>IF(入力シート!$AT$23="",IF(第3号様式別紙!$K$15="",第1号様式別紙!K24,第3号様式別紙!K24),入力シート!AT32)</f>
        <v/>
      </c>
      <c r="L24" s="461"/>
      <c r="M24" s="461"/>
      <c r="N24" s="461"/>
      <c r="O24" s="462"/>
      <c r="P24" s="458" t="str">
        <f>IF(入力シート!$AX$23="",IF(第3号様式別紙!$P$15="",第1号様式別紙!P24,第3号様式別紙!P24),入力シート!AX32)</f>
        <v/>
      </c>
      <c r="Q24" s="459"/>
      <c r="R24" s="449" t="str">
        <f>IF(入力シート!$AY$23="",IF(第3号様式別紙!$R$15="",第1号様式別紙!R24,第3号様式別紙!R24),入力シート!AY32)</f>
        <v/>
      </c>
      <c r="S24" s="450"/>
      <c r="T24" s="450"/>
      <c r="U24" s="450"/>
      <c r="V24" s="451"/>
      <c r="W24" s="37"/>
      <c r="X24" s="37"/>
    </row>
    <row r="25" spans="1:24" ht="36.75" customHeight="1" thickTop="1" x14ac:dyDescent="0.15">
      <c r="A25" s="7"/>
      <c r="B25" s="294" t="s">
        <v>108</v>
      </c>
      <c r="C25" s="294"/>
      <c r="D25" s="294"/>
      <c r="E25" s="294"/>
      <c r="F25" s="294"/>
      <c r="G25" s="294"/>
      <c r="H25" s="294"/>
      <c r="I25" s="294"/>
      <c r="J25" s="294"/>
      <c r="K25" s="294"/>
      <c r="L25" s="294"/>
      <c r="M25" s="294"/>
      <c r="N25" s="294"/>
      <c r="O25" s="294"/>
      <c r="P25" s="294"/>
      <c r="Q25" s="294"/>
      <c r="R25" s="380">
        <f>SUM(R15:V24)</f>
        <v>0</v>
      </c>
      <c r="S25" s="380"/>
      <c r="T25" s="380"/>
      <c r="U25" s="380"/>
      <c r="V25" s="380"/>
      <c r="W25" s="37"/>
      <c r="X25" s="37"/>
    </row>
    <row r="26" spans="1:24" ht="14.25" x14ac:dyDescent="0.15">
      <c r="A26" s="7"/>
      <c r="B26" s="85"/>
      <c r="C26" s="85"/>
      <c r="D26" s="85"/>
      <c r="E26" s="85"/>
      <c r="F26" s="85"/>
      <c r="G26" s="85"/>
      <c r="H26" s="85"/>
      <c r="I26" s="85"/>
      <c r="J26" s="85"/>
      <c r="K26" s="85"/>
      <c r="L26" s="85"/>
      <c r="M26" s="85"/>
      <c r="N26" s="85"/>
      <c r="O26" s="85"/>
      <c r="P26" s="85"/>
      <c r="Q26" s="85"/>
      <c r="R26" s="39"/>
      <c r="S26" s="39"/>
      <c r="T26" s="39"/>
      <c r="U26" s="39"/>
      <c r="V26" s="39"/>
      <c r="W26" s="37"/>
      <c r="X26" s="37"/>
    </row>
    <row r="27" spans="1:24" ht="9.6" customHeight="1" x14ac:dyDescent="0.15">
      <c r="A27" s="7"/>
      <c r="B27" s="7"/>
      <c r="C27" s="7"/>
      <c r="D27" s="7"/>
      <c r="E27" s="7"/>
      <c r="F27" s="7"/>
      <c r="G27" s="7"/>
      <c r="H27" s="7"/>
      <c r="I27" s="7"/>
      <c r="J27" s="37"/>
      <c r="K27" s="37"/>
      <c r="L27" s="37"/>
      <c r="M27" s="37"/>
      <c r="N27" s="37"/>
      <c r="O27" s="37"/>
      <c r="P27" s="37"/>
      <c r="Q27" s="37"/>
      <c r="W27" s="37"/>
      <c r="X27" s="37"/>
    </row>
    <row r="28" spans="1:24" ht="18" customHeight="1" x14ac:dyDescent="0.15">
      <c r="A28" s="88"/>
      <c r="B28" s="88"/>
      <c r="C28" s="88"/>
      <c r="D28" s="88"/>
      <c r="E28" s="88"/>
      <c r="F28" s="88"/>
      <c r="G28" s="7"/>
      <c r="H28" s="7"/>
      <c r="I28" s="7"/>
      <c r="J28" s="37"/>
      <c r="K28" s="37"/>
      <c r="L28" s="332" t="s">
        <v>50</v>
      </c>
      <c r="M28" s="332"/>
      <c r="N28" s="332"/>
      <c r="O28" s="332"/>
      <c r="P28" s="333" t="str">
        <f>入力シート!V17&amp;"　　"&amp;入力シート!W17</f>
        <v>　　</v>
      </c>
      <c r="Q28" s="333"/>
      <c r="R28" s="333"/>
      <c r="S28" s="333"/>
      <c r="T28" s="333"/>
      <c r="U28" s="333"/>
      <c r="V28" s="333"/>
      <c r="W28" s="333"/>
      <c r="X28" s="333"/>
    </row>
    <row r="29" spans="1:24" ht="18" customHeight="1" x14ac:dyDescent="0.15">
      <c r="A29" s="88"/>
      <c r="B29" s="88"/>
      <c r="C29" s="89"/>
      <c r="D29" s="89"/>
      <c r="E29" s="89"/>
      <c r="F29" s="89"/>
      <c r="G29" s="42"/>
      <c r="H29" s="42"/>
      <c r="I29" s="42"/>
      <c r="J29" s="37"/>
      <c r="K29" s="37"/>
      <c r="L29" s="332"/>
      <c r="M29" s="332"/>
      <c r="N29" s="332"/>
      <c r="O29" s="332"/>
      <c r="P29" s="334"/>
      <c r="Q29" s="334"/>
      <c r="R29" s="334"/>
      <c r="S29" s="334"/>
      <c r="T29" s="334"/>
      <c r="U29" s="334"/>
      <c r="V29" s="334"/>
      <c r="W29" s="334"/>
      <c r="X29" s="334"/>
    </row>
    <row r="30" spans="1:24" ht="18" customHeight="1" x14ac:dyDescent="0.15">
      <c r="A30" s="89"/>
      <c r="B30" s="88"/>
      <c r="C30" s="89"/>
      <c r="D30" s="89"/>
      <c r="E30" s="89"/>
      <c r="F30" s="89"/>
      <c r="G30" s="42"/>
      <c r="H30" s="42"/>
      <c r="I30" s="42"/>
      <c r="J30" s="37"/>
      <c r="K30" s="37"/>
      <c r="L30" s="332" t="s">
        <v>21</v>
      </c>
      <c r="M30" s="332"/>
      <c r="N30" s="332"/>
      <c r="O30" s="332"/>
      <c r="P30" s="371" t="str">
        <f>IF(入力シート!Z17="","",入力シート!Z17)</f>
        <v/>
      </c>
      <c r="Q30" s="371"/>
      <c r="R30" s="371"/>
      <c r="S30" s="371"/>
      <c r="T30" s="371"/>
      <c r="U30" s="371"/>
      <c r="V30" s="371"/>
      <c r="W30" s="371"/>
      <c r="X30" s="371"/>
    </row>
    <row r="31" spans="1:24" ht="18" customHeight="1" x14ac:dyDescent="0.15">
      <c r="A31" s="89"/>
      <c r="B31" s="89"/>
      <c r="C31" s="89"/>
      <c r="D31" s="89"/>
      <c r="E31" s="89"/>
      <c r="F31" s="89"/>
      <c r="G31" s="42"/>
      <c r="H31" s="42"/>
      <c r="I31" s="42"/>
      <c r="J31" s="42"/>
      <c r="K31" s="42"/>
      <c r="L31" s="332"/>
      <c r="M31" s="332"/>
      <c r="N31" s="332"/>
      <c r="O31" s="332"/>
      <c r="P31" s="331"/>
      <c r="Q31" s="331"/>
      <c r="R31" s="331"/>
      <c r="S31" s="331"/>
      <c r="T31" s="331"/>
      <c r="U31" s="331"/>
      <c r="V31" s="331"/>
      <c r="W31" s="331"/>
      <c r="X31" s="331"/>
    </row>
    <row r="32" spans="1:24" ht="18" customHeight="1" x14ac:dyDescent="0.15">
      <c r="A32" s="89"/>
      <c r="B32" s="89"/>
      <c r="C32" s="89"/>
      <c r="D32" s="89"/>
      <c r="E32" s="89"/>
      <c r="F32" s="89"/>
      <c r="G32" s="42"/>
      <c r="H32" s="42"/>
      <c r="I32" s="42"/>
      <c r="J32" s="42"/>
      <c r="K32" s="42"/>
      <c r="L32" s="332" t="s">
        <v>37</v>
      </c>
      <c r="M32" s="332"/>
      <c r="N32" s="332"/>
      <c r="O32" s="332"/>
      <c r="P32" s="371" t="str">
        <f>IF(入力シート!AA17="","",入力シート!AA17)</f>
        <v/>
      </c>
      <c r="Q32" s="371"/>
      <c r="R32" s="371"/>
      <c r="S32" s="371"/>
      <c r="T32" s="371"/>
      <c r="U32" s="371"/>
      <c r="V32" s="371"/>
      <c r="W32" s="371"/>
      <c r="X32" s="371"/>
    </row>
    <row r="33" spans="1:24" ht="18" customHeight="1" x14ac:dyDescent="0.15">
      <c r="A33" s="87"/>
      <c r="B33" s="87"/>
      <c r="C33" s="87"/>
      <c r="D33" s="87"/>
      <c r="E33" s="87"/>
      <c r="F33" s="87"/>
      <c r="L33" s="332"/>
      <c r="M33" s="332"/>
      <c r="N33" s="332"/>
      <c r="O33" s="332"/>
      <c r="P33" s="331"/>
      <c r="Q33" s="331"/>
      <c r="R33" s="331"/>
      <c r="S33" s="331"/>
      <c r="T33" s="331"/>
      <c r="U33" s="331"/>
      <c r="V33" s="331"/>
      <c r="W33" s="331"/>
      <c r="X33" s="331"/>
    </row>
    <row r="34" spans="1:24" ht="18" customHeight="1" x14ac:dyDescent="0.15">
      <c r="A34" s="87"/>
      <c r="B34" s="87"/>
      <c r="C34" s="87"/>
      <c r="D34" s="87"/>
      <c r="E34" s="87"/>
      <c r="F34" s="87"/>
    </row>
    <row r="35" spans="1:24" ht="18" customHeight="1" x14ac:dyDescent="0.15">
      <c r="A35" s="87"/>
      <c r="B35" s="87"/>
      <c r="C35" s="87"/>
      <c r="D35" s="87"/>
      <c r="E35" s="87"/>
      <c r="F35" s="87"/>
    </row>
    <row r="36" spans="1:24" ht="18" customHeight="1" x14ac:dyDescent="0.15">
      <c r="A36" s="87"/>
      <c r="B36" s="87"/>
      <c r="C36" s="87"/>
      <c r="D36" s="87"/>
      <c r="E36" s="87"/>
      <c r="F36" s="87"/>
    </row>
    <row r="37" spans="1:24" ht="18" customHeight="1" x14ac:dyDescent="0.15">
      <c r="A37" s="87"/>
      <c r="B37" s="87"/>
      <c r="C37" s="87"/>
      <c r="D37" s="87"/>
      <c r="E37" s="87"/>
      <c r="F37" s="87"/>
    </row>
    <row r="38" spans="1:24" ht="18" customHeight="1" x14ac:dyDescent="0.15">
      <c r="A38" s="87"/>
      <c r="B38" s="87"/>
      <c r="C38" s="87"/>
      <c r="D38" s="87"/>
      <c r="E38" s="87"/>
      <c r="F38" s="87"/>
    </row>
    <row r="39" spans="1:24" ht="18" customHeight="1" x14ac:dyDescent="0.15">
      <c r="A39" s="87"/>
      <c r="B39" s="87"/>
      <c r="C39" s="87"/>
      <c r="D39" s="87"/>
      <c r="E39" s="87"/>
      <c r="F39" s="87"/>
    </row>
    <row r="40" spans="1:24" ht="18" customHeight="1" x14ac:dyDescent="0.15">
      <c r="A40" s="87"/>
      <c r="B40" s="87"/>
      <c r="C40" s="87"/>
      <c r="D40" s="87"/>
      <c r="E40" s="87"/>
      <c r="F40" s="87"/>
    </row>
    <row r="41" spans="1:24" ht="18" customHeight="1" x14ac:dyDescent="0.15">
      <c r="A41" s="87"/>
      <c r="B41" s="87"/>
      <c r="C41" s="87"/>
      <c r="D41" s="87"/>
      <c r="E41" s="87"/>
      <c r="F41" s="87"/>
    </row>
    <row r="42" spans="1:24" ht="18" customHeight="1" x14ac:dyDescent="0.15">
      <c r="A42" s="87"/>
      <c r="B42" s="87"/>
      <c r="C42" s="87"/>
      <c r="D42" s="87"/>
      <c r="E42" s="87"/>
      <c r="F42" s="87"/>
    </row>
    <row r="43" spans="1:24" ht="18" customHeight="1" x14ac:dyDescent="0.15">
      <c r="A43" s="87"/>
      <c r="B43" s="87"/>
      <c r="C43" s="87"/>
      <c r="D43" s="87"/>
      <c r="E43" s="87"/>
      <c r="F43" s="87"/>
    </row>
    <row r="44" spans="1:24" ht="18" customHeight="1" x14ac:dyDescent="0.15">
      <c r="A44" s="87"/>
      <c r="B44" s="87"/>
      <c r="C44" s="87"/>
      <c r="D44" s="87"/>
      <c r="E44" s="87"/>
      <c r="F44" s="87"/>
    </row>
    <row r="45" spans="1:24" ht="18" customHeight="1" x14ac:dyDescent="0.15">
      <c r="A45" s="87"/>
      <c r="B45" s="87"/>
      <c r="C45" s="87"/>
      <c r="D45" s="87"/>
      <c r="E45" s="87"/>
      <c r="F45" s="87"/>
    </row>
    <row r="46" spans="1:24" ht="18" customHeight="1" x14ac:dyDescent="0.15">
      <c r="A46" s="87"/>
      <c r="B46" s="87"/>
      <c r="C46" s="87"/>
      <c r="D46" s="87"/>
      <c r="E46" s="87"/>
      <c r="F46" s="87"/>
    </row>
    <row r="47" spans="1:24" ht="18" customHeight="1" x14ac:dyDescent="0.15">
      <c r="A47" s="87"/>
      <c r="B47" s="87"/>
      <c r="C47" s="87"/>
      <c r="D47" s="87"/>
      <c r="E47" s="87"/>
      <c r="F47" s="87"/>
    </row>
    <row r="48" spans="1:24" ht="18" customHeight="1" x14ac:dyDescent="0.15">
      <c r="A48" s="87"/>
      <c r="B48" s="87"/>
      <c r="C48" s="87"/>
      <c r="D48" s="87"/>
      <c r="E48" s="87"/>
      <c r="F48" s="87"/>
    </row>
    <row r="49" spans="1:6" ht="18" customHeight="1" x14ac:dyDescent="0.15">
      <c r="A49" s="87"/>
      <c r="B49" s="87"/>
      <c r="C49" s="87"/>
      <c r="D49" s="87"/>
      <c r="E49" s="87"/>
      <c r="F49" s="87"/>
    </row>
    <row r="50" spans="1:6" ht="18" customHeight="1" x14ac:dyDescent="0.15">
      <c r="A50" s="87"/>
      <c r="B50" s="87"/>
      <c r="C50" s="87"/>
      <c r="D50" s="87"/>
      <c r="E50" s="87"/>
      <c r="F50" s="87"/>
    </row>
    <row r="51" spans="1:6" ht="18" customHeight="1" x14ac:dyDescent="0.15">
      <c r="A51" s="87"/>
      <c r="B51" s="87"/>
      <c r="C51" s="87"/>
      <c r="D51" s="87"/>
      <c r="E51" s="87"/>
      <c r="F51" s="87"/>
    </row>
    <row r="52" spans="1:6" ht="18" customHeight="1" x14ac:dyDescent="0.15">
      <c r="A52" s="87"/>
      <c r="B52" s="87"/>
      <c r="C52" s="87"/>
      <c r="D52" s="87"/>
      <c r="E52" s="87"/>
      <c r="F52" s="87"/>
    </row>
    <row r="53" spans="1:6" ht="18" customHeight="1" x14ac:dyDescent="0.15">
      <c r="A53" s="87"/>
      <c r="B53" s="87"/>
      <c r="C53" s="87"/>
      <c r="D53" s="87"/>
      <c r="E53" s="87"/>
      <c r="F53" s="87"/>
    </row>
    <row r="54" spans="1:6" ht="18" customHeight="1" x14ac:dyDescent="0.15">
      <c r="A54" s="87"/>
      <c r="B54" s="87"/>
      <c r="C54" s="87"/>
      <c r="D54" s="87"/>
      <c r="E54" s="87"/>
      <c r="F54" s="87"/>
    </row>
    <row r="55" spans="1:6" ht="18" customHeight="1" x14ac:dyDescent="0.15">
      <c r="A55" s="87"/>
      <c r="B55" s="87"/>
      <c r="C55" s="87"/>
      <c r="D55" s="87"/>
      <c r="E55" s="87"/>
      <c r="F55" s="87"/>
    </row>
  </sheetData>
  <sheetProtection sheet="1" objects="1" scenarios="1"/>
  <mergeCells count="66">
    <mergeCell ref="K24:O24"/>
    <mergeCell ref="C15:J15"/>
    <mergeCell ref="C16:J16"/>
    <mergeCell ref="C17:J17"/>
    <mergeCell ref="K15:O15"/>
    <mergeCell ref="K16:O16"/>
    <mergeCell ref="K17:O17"/>
    <mergeCell ref="C24:J24"/>
    <mergeCell ref="C23:J23"/>
    <mergeCell ref="L30:O31"/>
    <mergeCell ref="P30:X31"/>
    <mergeCell ref="L32:O33"/>
    <mergeCell ref="P32:X33"/>
    <mergeCell ref="B25:Q25"/>
    <mergeCell ref="R25:V25"/>
    <mergeCell ref="L28:O29"/>
    <mergeCell ref="P28:X29"/>
    <mergeCell ref="P24:Q24"/>
    <mergeCell ref="R24:V24"/>
    <mergeCell ref="R11:V11"/>
    <mergeCell ref="C11:J11"/>
    <mergeCell ref="K11:O11"/>
    <mergeCell ref="P11:Q11"/>
    <mergeCell ref="R12:V12"/>
    <mergeCell ref="R13:V13"/>
    <mergeCell ref="R14:V14"/>
    <mergeCell ref="C12:J12"/>
    <mergeCell ref="P12:Q12"/>
    <mergeCell ref="C13:J13"/>
    <mergeCell ref="P13:Q13"/>
    <mergeCell ref="C14:J14"/>
    <mergeCell ref="P14:Q14"/>
    <mergeCell ref="R15:V15"/>
    <mergeCell ref="B1:V1"/>
    <mergeCell ref="I3:L3"/>
    <mergeCell ref="M3:V3"/>
    <mergeCell ref="I4:L4"/>
    <mergeCell ref="M4:V4"/>
    <mergeCell ref="R16:V16"/>
    <mergeCell ref="R17:V17"/>
    <mergeCell ref="P15:Q15"/>
    <mergeCell ref="P16:Q16"/>
    <mergeCell ref="P17:Q17"/>
    <mergeCell ref="R18:V18"/>
    <mergeCell ref="R19:V19"/>
    <mergeCell ref="R20:V20"/>
    <mergeCell ref="C18:J18"/>
    <mergeCell ref="P18:Q18"/>
    <mergeCell ref="C19:J19"/>
    <mergeCell ref="P19:Q19"/>
    <mergeCell ref="C20:J20"/>
    <mergeCell ref="P20:Q20"/>
    <mergeCell ref="K18:O18"/>
    <mergeCell ref="K19:O19"/>
    <mergeCell ref="K20:O20"/>
    <mergeCell ref="P23:Q23"/>
    <mergeCell ref="R21:V21"/>
    <mergeCell ref="R22:V22"/>
    <mergeCell ref="C21:J21"/>
    <mergeCell ref="P21:Q21"/>
    <mergeCell ref="C22:J22"/>
    <mergeCell ref="P22:Q22"/>
    <mergeCell ref="R23:V23"/>
    <mergeCell ref="K21:O21"/>
    <mergeCell ref="K22:O22"/>
    <mergeCell ref="K23:O23"/>
  </mergeCells>
  <phoneticPr fontId="1"/>
  <printOptions horizontalCentered="1" verticalCentered="1"/>
  <pageMargins left="0.11811023622047245" right="0.11811023622047245" top="0.55118110236220474" bottom="0.55118110236220474" header="0" footer="0"/>
  <pageSetup paperSize="9" scale="98"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プルダウンリスト</vt:lpstr>
      <vt:lpstr>プルダウンリスト （１）</vt:lpstr>
      <vt:lpstr>入力シート</vt:lpstr>
      <vt:lpstr>実施計画書（第1号様式）</vt:lpstr>
      <vt:lpstr>第1号様式別紙</vt:lpstr>
      <vt:lpstr>実施計画変更（第3号様式）</vt:lpstr>
      <vt:lpstr>第3号様式別紙</vt:lpstr>
      <vt:lpstr>申請書兼実績報告書（第5号様式）</vt:lpstr>
      <vt:lpstr>5号様式別紙</vt:lpstr>
      <vt:lpstr>請求書（第8号様式）</vt:lpstr>
      <vt:lpstr>Sheet1</vt:lpstr>
      <vt:lpstr>'5号様式別紙'!Print_Area</vt:lpstr>
      <vt:lpstr>'実施計画書（第1号様式）'!Print_Area</vt:lpstr>
      <vt:lpstr>'実施計画変更（第3号様式）'!Print_Area</vt:lpstr>
      <vt:lpstr>'申請書兼実績報告書（第5号様式）'!Print_Area</vt:lpstr>
      <vt:lpstr>'請求書（第8号様式）'!Print_Area</vt:lpstr>
      <vt:lpstr>第1号様式別紙!Print_Area</vt:lpstr>
      <vt:lpstr>第3号様式別紙!Print_Area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2025-06-09T09:58:34Z</cp:lastPrinted>
  <dcterms:created xsi:type="dcterms:W3CDTF">2021-04-26T09:59:05Z</dcterms:created>
  <dcterms:modified xsi:type="dcterms:W3CDTF">2025-06-16T06:09:28Z</dcterms:modified>
</cp:coreProperties>
</file>