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FB602400-0E6F-4A40-8F1F-59D308E65460}" xr6:coauthVersionLast="47" xr6:coauthVersionMax="47" xr10:uidLastSave="{00000000-0000-0000-0000-000000000000}"/>
  <bookViews>
    <workbookView xWindow="-120" yWindow="-120" windowWidth="20730" windowHeight="11040" tabRatio="949" xr2:uid="{00000000-000D-0000-FFFF-FFFF00000000}"/>
  </bookViews>
  <sheets>
    <sheet name="資金計画書（第３号様式）" sheetId="1" r:id="rId1"/>
    <sheet name="原材料費・副資材費" sheetId="4" r:id="rId2"/>
    <sheet name="機械装置費" sheetId="5" r:id="rId3"/>
    <sheet name="外注・委託費" sheetId="6" r:id="rId4"/>
    <sheet name="産業財産権" sheetId="7" r:id="rId5"/>
    <sheet name="技術指導導入費" sheetId="8" r:id="rId6"/>
    <sheet name="直接人件費" sheetId="9" r:id="rId7"/>
    <sheet name="調査費" sheetId="10" r:id="rId8"/>
    <sheet name="クラウド利用費" sheetId="11" r:id="rId9"/>
  </sheets>
  <definedNames>
    <definedName name="_xlnm.Print_Area" localSheetId="8">クラウド利用費!$A$1:$L$31</definedName>
    <definedName name="_xlnm.Print_Area" localSheetId="3">外注・委託費!$A$1:$L$31</definedName>
    <definedName name="_xlnm.Print_Area" localSheetId="2">機械装置費!$A$1:$L$31</definedName>
    <definedName name="_xlnm.Print_Area" localSheetId="5">技術指導導入費!$A$1:$L$31</definedName>
    <definedName name="_xlnm.Print_Area" localSheetId="1">原材料費・副資材費!$A$1:$L$31</definedName>
    <definedName name="_xlnm.Print_Area" localSheetId="4">産業財産権!$A$1:$L$31</definedName>
    <definedName name="_xlnm.Print_Area" localSheetId="0">'資金計画書（第３号様式）'!$A$1:$D$25</definedName>
    <definedName name="_xlnm.Print_Area" localSheetId="7">調査費!$A$1:$L$31</definedName>
    <definedName name="_xlnm.Print_Area" localSheetId="6">直接人件費!$A$1:$L$31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1" i="6" l="1"/>
  <c r="Q19" i="5"/>
  <c r="M24" i="5"/>
  <c r="G30" i="5"/>
  <c r="G5" i="7"/>
  <c r="B22" i="1"/>
  <c r="B24" i="1"/>
  <c r="B21" i="1"/>
  <c r="P19" i="5" l="1"/>
  <c r="H30" i="5" s="1"/>
  <c r="H6" i="11"/>
  <c r="H7" i="11"/>
  <c r="H8" i="11"/>
  <c r="H9" i="11"/>
  <c r="H10" i="11"/>
  <c r="H11" i="11"/>
  <c r="H12" i="11"/>
  <c r="H13" i="11"/>
  <c r="H14" i="11"/>
  <c r="H15" i="11"/>
  <c r="H16" i="11"/>
  <c r="H17" i="11"/>
  <c r="H18" i="11"/>
  <c r="H19" i="11"/>
  <c r="H20" i="11"/>
  <c r="H21" i="11"/>
  <c r="H22" i="11"/>
  <c r="H23" i="11"/>
  <c r="H24" i="11"/>
  <c r="H25" i="11"/>
  <c r="H26" i="11"/>
  <c r="H27" i="11"/>
  <c r="H28" i="11"/>
  <c r="H29" i="11"/>
  <c r="H7" i="10"/>
  <c r="H8" i="10"/>
  <c r="H9" i="10"/>
  <c r="H10" i="10"/>
  <c r="H11" i="10"/>
  <c r="H12" i="10"/>
  <c r="H13" i="10"/>
  <c r="H14" i="10"/>
  <c r="H15" i="10"/>
  <c r="H16" i="10"/>
  <c r="H17" i="10"/>
  <c r="H18" i="10"/>
  <c r="H19" i="10"/>
  <c r="H20" i="10"/>
  <c r="H21" i="10"/>
  <c r="H22" i="10"/>
  <c r="H23" i="10"/>
  <c r="H24" i="10"/>
  <c r="H25" i="10"/>
  <c r="H26" i="10"/>
  <c r="H27" i="10"/>
  <c r="H28" i="10"/>
  <c r="H29" i="10"/>
  <c r="H14" i="9"/>
  <c r="H15" i="9"/>
  <c r="H16" i="9"/>
  <c r="H17" i="9"/>
  <c r="H18" i="9"/>
  <c r="H19" i="9"/>
  <c r="H20" i="9"/>
  <c r="H21" i="9"/>
  <c r="H22" i="9"/>
  <c r="H23" i="9"/>
  <c r="H24" i="9"/>
  <c r="H25" i="9"/>
  <c r="H26" i="9"/>
  <c r="H27" i="9"/>
  <c r="H28" i="9"/>
  <c r="H29" i="9"/>
  <c r="H6" i="8"/>
  <c r="H7" i="8"/>
  <c r="H8" i="8"/>
  <c r="H9" i="8"/>
  <c r="H10" i="8"/>
  <c r="H11" i="8"/>
  <c r="H12" i="8"/>
  <c r="H13" i="8"/>
  <c r="H14" i="8"/>
  <c r="H15" i="8"/>
  <c r="H16" i="8"/>
  <c r="H17" i="8"/>
  <c r="H18" i="8"/>
  <c r="H19" i="8"/>
  <c r="H20" i="8"/>
  <c r="H21" i="8"/>
  <c r="H22" i="8"/>
  <c r="H23" i="8"/>
  <c r="H24" i="8"/>
  <c r="H25" i="8"/>
  <c r="H26" i="8"/>
  <c r="H27" i="8"/>
  <c r="H28" i="8"/>
  <c r="H29" i="8"/>
  <c r="H6" i="7"/>
  <c r="H7" i="7"/>
  <c r="H8" i="7"/>
  <c r="H9" i="7"/>
  <c r="H10" i="7"/>
  <c r="H11" i="7"/>
  <c r="H12" i="7"/>
  <c r="H13" i="7"/>
  <c r="H15" i="7"/>
  <c r="H16" i="7"/>
  <c r="H17" i="7"/>
  <c r="H18" i="7"/>
  <c r="H19" i="7"/>
  <c r="H20" i="7"/>
  <c r="H21" i="7"/>
  <c r="H22" i="7"/>
  <c r="H23" i="7"/>
  <c r="H24" i="7"/>
  <c r="H25" i="7"/>
  <c r="H26" i="7"/>
  <c r="H27" i="7"/>
  <c r="H28" i="7"/>
  <c r="H29" i="7"/>
  <c r="H6" i="6"/>
  <c r="H7" i="6"/>
  <c r="H8" i="6"/>
  <c r="H9" i="6"/>
  <c r="H10" i="6"/>
  <c r="H11" i="6"/>
  <c r="H12" i="6"/>
  <c r="H13" i="6"/>
  <c r="H14" i="6"/>
  <c r="H15" i="6"/>
  <c r="H16" i="6"/>
  <c r="H17" i="6"/>
  <c r="H18" i="6"/>
  <c r="H19" i="6"/>
  <c r="H20" i="6"/>
  <c r="H21" i="6"/>
  <c r="H22" i="6"/>
  <c r="H23" i="6"/>
  <c r="H24" i="6"/>
  <c r="H25" i="6"/>
  <c r="H26" i="6"/>
  <c r="H27" i="6"/>
  <c r="H28" i="6"/>
  <c r="H29" i="6"/>
  <c r="H6" i="5"/>
  <c r="H7" i="5"/>
  <c r="H8" i="5"/>
  <c r="H9" i="5"/>
  <c r="H10" i="5"/>
  <c r="H11" i="5"/>
  <c r="H12" i="5"/>
  <c r="H13" i="5"/>
  <c r="H14" i="5"/>
  <c r="H15" i="5"/>
  <c r="H16" i="5"/>
  <c r="H18" i="5"/>
  <c r="H19" i="5"/>
  <c r="H20" i="5"/>
  <c r="H21" i="5"/>
  <c r="H22" i="5"/>
  <c r="H23" i="5"/>
  <c r="H24" i="5"/>
  <c r="H25" i="5"/>
  <c r="H26" i="5"/>
  <c r="H27" i="5"/>
  <c r="H28" i="5"/>
  <c r="H29" i="5"/>
  <c r="H6" i="4"/>
  <c r="H7" i="4"/>
  <c r="H8" i="4"/>
  <c r="H9" i="4"/>
  <c r="H10" i="4"/>
  <c r="H11" i="4"/>
  <c r="H12" i="4"/>
  <c r="H13" i="4"/>
  <c r="H14" i="4"/>
  <c r="H15" i="4"/>
  <c r="H16" i="4"/>
  <c r="H17" i="4"/>
  <c r="H18" i="4"/>
  <c r="H19" i="4"/>
  <c r="H20" i="4"/>
  <c r="H21" i="4"/>
  <c r="H22" i="4"/>
  <c r="H23" i="4"/>
  <c r="H24" i="4"/>
  <c r="H25" i="4"/>
  <c r="H26" i="4"/>
  <c r="H27" i="4"/>
  <c r="H28" i="4"/>
  <c r="H29" i="4"/>
  <c r="G5" i="4"/>
  <c r="H5" i="4" s="1"/>
  <c r="G6" i="11"/>
  <c r="G7" i="11"/>
  <c r="G8" i="11"/>
  <c r="G9" i="11"/>
  <c r="G10" i="11"/>
  <c r="G11" i="11"/>
  <c r="G12" i="11"/>
  <c r="G13" i="11"/>
  <c r="G14" i="11"/>
  <c r="G15" i="11"/>
  <c r="G16" i="11"/>
  <c r="G17" i="11"/>
  <c r="G18" i="11"/>
  <c r="G19" i="11"/>
  <c r="G20" i="11"/>
  <c r="G21" i="11"/>
  <c r="G22" i="11"/>
  <c r="G23" i="11"/>
  <c r="G24" i="11"/>
  <c r="G25" i="11"/>
  <c r="G26" i="11"/>
  <c r="G27" i="11"/>
  <c r="G28" i="11"/>
  <c r="G29" i="11"/>
  <c r="G5" i="11"/>
  <c r="H5" i="11" s="1"/>
  <c r="G6" i="10"/>
  <c r="H6" i="10" s="1"/>
  <c r="G7" i="10"/>
  <c r="G8" i="10"/>
  <c r="G9" i="10"/>
  <c r="G10" i="10"/>
  <c r="G11" i="10"/>
  <c r="G12" i="10"/>
  <c r="G13" i="10"/>
  <c r="G14" i="10"/>
  <c r="G15" i="10"/>
  <c r="G16" i="10"/>
  <c r="G17" i="10"/>
  <c r="G18" i="10"/>
  <c r="G19" i="10"/>
  <c r="G20" i="10"/>
  <c r="G21" i="10"/>
  <c r="G22" i="10"/>
  <c r="G23" i="10"/>
  <c r="G24" i="10"/>
  <c r="G25" i="10"/>
  <c r="G26" i="10"/>
  <c r="G27" i="10"/>
  <c r="G28" i="10"/>
  <c r="G29" i="10"/>
  <c r="G5" i="10"/>
  <c r="H5" i="10" s="1"/>
  <c r="G6" i="9"/>
  <c r="H6" i="9" s="1"/>
  <c r="G7" i="9"/>
  <c r="H7" i="9" s="1"/>
  <c r="G8" i="9"/>
  <c r="H8" i="9" s="1"/>
  <c r="G9" i="9"/>
  <c r="H9" i="9" s="1"/>
  <c r="G10" i="9"/>
  <c r="H10" i="9" s="1"/>
  <c r="G11" i="9"/>
  <c r="H11" i="9" s="1"/>
  <c r="G12" i="9"/>
  <c r="H12" i="9" s="1"/>
  <c r="G13" i="9"/>
  <c r="H13" i="9" s="1"/>
  <c r="G14" i="9"/>
  <c r="G15" i="9"/>
  <c r="G16" i="9"/>
  <c r="G17" i="9"/>
  <c r="G18" i="9"/>
  <c r="G19" i="9"/>
  <c r="G20" i="9"/>
  <c r="G21" i="9"/>
  <c r="G22" i="9"/>
  <c r="G23" i="9"/>
  <c r="G24" i="9"/>
  <c r="G25" i="9"/>
  <c r="G26" i="9"/>
  <c r="G27" i="9"/>
  <c r="G28" i="9"/>
  <c r="G29" i="9"/>
  <c r="G5" i="9"/>
  <c r="H5" i="9" s="1"/>
  <c r="G6" i="8"/>
  <c r="G7" i="8"/>
  <c r="G8" i="8"/>
  <c r="G9" i="8"/>
  <c r="G10" i="8"/>
  <c r="G11" i="8"/>
  <c r="G12" i="8"/>
  <c r="G13" i="8"/>
  <c r="G14" i="8"/>
  <c r="G15" i="8"/>
  <c r="G16" i="8"/>
  <c r="G17" i="8"/>
  <c r="G18" i="8"/>
  <c r="G19" i="8"/>
  <c r="G20" i="8"/>
  <c r="G21" i="8"/>
  <c r="G22" i="8"/>
  <c r="G23" i="8"/>
  <c r="G24" i="8"/>
  <c r="G25" i="8"/>
  <c r="G26" i="8"/>
  <c r="G27" i="8"/>
  <c r="G28" i="8"/>
  <c r="G29" i="8"/>
  <c r="G5" i="8"/>
  <c r="H5" i="8" s="1"/>
  <c r="G6" i="7"/>
  <c r="G7" i="7"/>
  <c r="G8" i="7"/>
  <c r="G9" i="7"/>
  <c r="G10" i="7"/>
  <c r="G11" i="7"/>
  <c r="G12" i="7"/>
  <c r="G13" i="7"/>
  <c r="G14" i="7"/>
  <c r="G15" i="7"/>
  <c r="G16" i="7"/>
  <c r="G17" i="7"/>
  <c r="G18" i="7"/>
  <c r="G19" i="7"/>
  <c r="G20" i="7"/>
  <c r="G21" i="7"/>
  <c r="G22" i="7"/>
  <c r="G23" i="7"/>
  <c r="G24" i="7"/>
  <c r="G25" i="7"/>
  <c r="G26" i="7"/>
  <c r="G27" i="7"/>
  <c r="G28" i="7"/>
  <c r="G29" i="7"/>
  <c r="H5" i="7"/>
  <c r="G6" i="6"/>
  <c r="G7" i="6"/>
  <c r="G8" i="6"/>
  <c r="G9" i="6"/>
  <c r="G10" i="6"/>
  <c r="G11" i="6"/>
  <c r="G12" i="6"/>
  <c r="G13" i="6"/>
  <c r="G14" i="6"/>
  <c r="G15" i="6"/>
  <c r="G16" i="6"/>
  <c r="G17" i="6"/>
  <c r="G18" i="6"/>
  <c r="G19" i="6"/>
  <c r="G20" i="6"/>
  <c r="G21" i="6"/>
  <c r="G22" i="6"/>
  <c r="G23" i="6"/>
  <c r="G24" i="6"/>
  <c r="G25" i="6"/>
  <c r="G26" i="6"/>
  <c r="G27" i="6"/>
  <c r="G28" i="6"/>
  <c r="G29" i="6"/>
  <c r="G5" i="6"/>
  <c r="H5" i="6" s="1"/>
  <c r="G6" i="5"/>
  <c r="G7" i="5"/>
  <c r="G8" i="5"/>
  <c r="G9" i="5"/>
  <c r="G10" i="5"/>
  <c r="G11" i="5"/>
  <c r="G12" i="5"/>
  <c r="G13" i="5"/>
  <c r="G14" i="5"/>
  <c r="G15" i="5"/>
  <c r="G16" i="5"/>
  <c r="G17" i="5"/>
  <c r="G18" i="5"/>
  <c r="G19" i="5"/>
  <c r="G20" i="5"/>
  <c r="G21" i="5"/>
  <c r="G22" i="5"/>
  <c r="G23" i="5"/>
  <c r="G24" i="5"/>
  <c r="G25" i="5"/>
  <c r="G26" i="5"/>
  <c r="G27" i="5"/>
  <c r="G28" i="5"/>
  <c r="G29" i="5"/>
  <c r="G5" i="5"/>
  <c r="H5" i="5" s="1"/>
  <c r="G6" i="4"/>
  <c r="G7" i="4"/>
  <c r="G8" i="4"/>
  <c r="G9" i="4"/>
  <c r="G10" i="4"/>
  <c r="G11" i="4"/>
  <c r="G12" i="4"/>
  <c r="G13" i="4"/>
  <c r="G14" i="4"/>
  <c r="G15" i="4"/>
  <c r="G16" i="4"/>
  <c r="G17" i="4"/>
  <c r="G18" i="4"/>
  <c r="G19" i="4"/>
  <c r="G20" i="4"/>
  <c r="G21" i="4"/>
  <c r="G22" i="4"/>
  <c r="G23" i="4"/>
  <c r="G24" i="4"/>
  <c r="G25" i="4"/>
  <c r="G26" i="4"/>
  <c r="G27" i="4"/>
  <c r="G28" i="4"/>
  <c r="G29" i="4"/>
  <c r="H30" i="11" l="1"/>
  <c r="G30" i="11"/>
  <c r="B16" i="1" s="1"/>
  <c r="G30" i="10"/>
  <c r="G30" i="9"/>
  <c r="H30" i="9" s="1"/>
  <c r="H30" i="8"/>
  <c r="G30" i="8"/>
  <c r="B13" i="1" s="1"/>
  <c r="G30" i="7"/>
  <c r="G30" i="6"/>
  <c r="B10" i="1"/>
  <c r="H30" i="10" l="1"/>
  <c r="B15" i="1"/>
  <c r="B14" i="1"/>
  <c r="B12" i="1"/>
  <c r="H30" i="7"/>
  <c r="B11" i="1"/>
  <c r="H30" i="4"/>
  <c r="G30" i="4"/>
  <c r="M25" i="4" l="1"/>
  <c r="F9" i="1"/>
  <c r="M26" i="9"/>
  <c r="M26" i="8"/>
  <c r="M26" i="6"/>
  <c r="H30" i="6" s="1"/>
  <c r="M26" i="10"/>
  <c r="M26" i="7"/>
  <c r="M26" i="11"/>
  <c r="B9" i="1"/>
  <c r="B17" i="1" s="1"/>
  <c r="F12" i="1" l="1"/>
  <c r="D11" i="1" s="1"/>
  <c r="B23" i="1" s="1"/>
  <c r="B25" i="1" s="1"/>
  <c r="D17" i="1" l="1"/>
</calcChain>
</file>

<file path=xl/sharedStrings.xml><?xml version="1.0" encoding="utf-8"?>
<sst xmlns="http://schemas.openxmlformats.org/spreadsheetml/2006/main" count="217" uniqueCount="69">
  <si>
    <t>経　費　区　分</t>
  </si>
  <si>
    <t>区　  　分</t>
  </si>
  <si>
    <t>原材料・副資材費</t>
  </si>
  <si>
    <t>外注・委託費</t>
  </si>
  <si>
    <t>市助成金 …Ｃ</t>
  </si>
  <si>
    <t>産業財産権経費</t>
  </si>
  <si>
    <t>技術指導導入費</t>
  </si>
  <si>
    <t>クラウド利用費</t>
  </si>
  <si>
    <t>計　…Ａ</t>
  </si>
  <si>
    <t>計</t>
  </si>
  <si>
    <t>内訳及び調達先</t>
  </si>
  <si>
    <t>資　　金　　計　　画　　書</t>
    <phoneticPr fontId="1"/>
  </si>
  <si>
    <t>企業名又は団体名　　　　　　　　　　　　　　</t>
    <phoneticPr fontId="1"/>
  </si>
  <si>
    <t>１　資金計画　</t>
    <phoneticPr fontId="1"/>
  </si>
  <si>
    <t>　（単位：円）</t>
    <phoneticPr fontId="1"/>
  </si>
  <si>
    <t>機 械 装 置 費</t>
    <phoneticPr fontId="1"/>
  </si>
  <si>
    <t>直 接 人 件 費</t>
    <phoneticPr fontId="1"/>
  </si>
  <si>
    <t>調   査   費</t>
    <phoneticPr fontId="1"/>
  </si>
  <si>
    <t>自 己 資 金</t>
    <phoneticPr fontId="1"/>
  </si>
  <si>
    <t>借  入  金</t>
    <phoneticPr fontId="1"/>
  </si>
  <si>
    <t>そ  の  他</t>
    <phoneticPr fontId="1"/>
  </si>
  <si>
    <t>２　資金調達方法</t>
    <phoneticPr fontId="1"/>
  </si>
  <si>
    <t>（単位：円）</t>
    <phoneticPr fontId="1"/>
  </si>
  <si>
    <t>自  己  資  金</t>
    <phoneticPr fontId="1"/>
  </si>
  <si>
    <t>借   入   金</t>
    <phoneticPr fontId="1"/>
  </si>
  <si>
    <t>そ   の   他</t>
    <phoneticPr fontId="1"/>
  </si>
  <si>
    <t>支   出   の   部</t>
    <phoneticPr fontId="1"/>
  </si>
  <si>
    <t>収   入   の   部</t>
    <phoneticPr fontId="1"/>
  </si>
  <si>
    <t>予　算　額（税抜）</t>
    <phoneticPr fontId="1"/>
  </si>
  <si>
    <t>予　算　額</t>
    <phoneticPr fontId="1"/>
  </si>
  <si>
    <t>資　金　計　画　支　出　明　細　書</t>
    <rPh sb="0" eb="1">
      <t>シ</t>
    </rPh>
    <rPh sb="2" eb="3">
      <t>キン</t>
    </rPh>
    <rPh sb="4" eb="5">
      <t>ケイ</t>
    </rPh>
    <rPh sb="6" eb="7">
      <t>ガ</t>
    </rPh>
    <rPh sb="8" eb="9">
      <t>ササ</t>
    </rPh>
    <phoneticPr fontId="8"/>
  </si>
  <si>
    <t>経費
区分</t>
    <rPh sb="0" eb="2">
      <t>ケイヒ</t>
    </rPh>
    <rPh sb="3" eb="5">
      <t>クブン</t>
    </rPh>
    <phoneticPr fontId="8"/>
  </si>
  <si>
    <t>品名</t>
    <rPh sb="0" eb="2">
      <t>ヒンメイ</t>
    </rPh>
    <phoneticPr fontId="8"/>
  </si>
  <si>
    <t>用途</t>
    <rPh sb="0" eb="2">
      <t>ヨウト</t>
    </rPh>
    <phoneticPr fontId="8"/>
  </si>
  <si>
    <t>数量</t>
    <rPh sb="0" eb="2">
      <t>スウリョウ</t>
    </rPh>
    <phoneticPr fontId="8"/>
  </si>
  <si>
    <t>単位</t>
    <rPh sb="0" eb="2">
      <t>タンイ</t>
    </rPh>
    <phoneticPr fontId="8"/>
  </si>
  <si>
    <t>単価</t>
    <rPh sb="0" eb="2">
      <t>タンカ</t>
    </rPh>
    <phoneticPr fontId="8"/>
  </si>
  <si>
    <t>契約先</t>
    <rPh sb="0" eb="2">
      <t>ケイヤク</t>
    </rPh>
    <rPh sb="2" eb="3">
      <t>サキ</t>
    </rPh>
    <phoneticPr fontId="8"/>
  </si>
  <si>
    <t>契約先の
本店所在地
（市内/市外）</t>
    <rPh sb="0" eb="2">
      <t>ケイヤク</t>
    </rPh>
    <rPh sb="2" eb="3">
      <t>サキ</t>
    </rPh>
    <rPh sb="5" eb="7">
      <t>ホンテン</t>
    </rPh>
    <rPh sb="7" eb="10">
      <t>ショザイチ</t>
    </rPh>
    <rPh sb="12" eb="14">
      <t>シナイ</t>
    </rPh>
    <rPh sb="15" eb="17">
      <t>シガイ</t>
    </rPh>
    <phoneticPr fontId="8"/>
  </si>
  <si>
    <t>備考</t>
    <rPh sb="0" eb="2">
      <t>ビコウ</t>
    </rPh>
    <phoneticPr fontId="8"/>
  </si>
  <si>
    <t>番号</t>
    <rPh sb="0" eb="2">
      <t>バンゴウ</t>
    </rPh>
    <phoneticPr fontId="8"/>
  </si>
  <si>
    <t>（税抜）</t>
  </si>
  <si>
    <t>　合　計</t>
    <rPh sb="1" eb="2">
      <t>ゴウ</t>
    </rPh>
    <rPh sb="3" eb="4">
      <t>ケイ</t>
    </rPh>
    <phoneticPr fontId="8"/>
  </si>
  <si>
    <t>（A4）</t>
    <phoneticPr fontId="8"/>
  </si>
  <si>
    <t>助成金
算定基礎額</t>
    <rPh sb="0" eb="3">
      <t>ジョセイキン</t>
    </rPh>
    <rPh sb="4" eb="6">
      <t>サンテイ</t>
    </rPh>
    <rPh sb="6" eb="8">
      <t>キソ</t>
    </rPh>
    <rPh sb="8" eb="9">
      <t>ガク</t>
    </rPh>
    <phoneticPr fontId="8"/>
  </si>
  <si>
    <t>助成対象経費
(予 算 額)</t>
    <rPh sb="0" eb="2">
      <t>ジョセイ</t>
    </rPh>
    <rPh sb="2" eb="4">
      <t>タイショウ</t>
    </rPh>
    <rPh sb="4" eb="6">
      <t>ケイヒ</t>
    </rPh>
    <rPh sb="8" eb="9">
      <t>ヨ</t>
    </rPh>
    <phoneticPr fontId="1"/>
  </si>
  <si>
    <t>原材料費・副資材費</t>
    <rPh sb="0" eb="4">
      <t>ゲンザイリョウヒ</t>
    </rPh>
    <rPh sb="5" eb="9">
      <t>フクシザイヒ</t>
    </rPh>
    <phoneticPr fontId="1"/>
  </si>
  <si>
    <t>機械装置費</t>
    <rPh sb="0" eb="5">
      <t>キカイソウチヒ</t>
    </rPh>
    <phoneticPr fontId="1"/>
  </si>
  <si>
    <t>外注・委託費</t>
    <rPh sb="0" eb="2">
      <t>ガイチュウ</t>
    </rPh>
    <rPh sb="3" eb="6">
      <t>イタクヒ</t>
    </rPh>
    <phoneticPr fontId="1"/>
  </si>
  <si>
    <t>産業財産権</t>
    <rPh sb="0" eb="5">
      <t>サンギョウザイサンケン</t>
    </rPh>
    <phoneticPr fontId="1"/>
  </si>
  <si>
    <t>技術指導導入費</t>
    <rPh sb="0" eb="2">
      <t>ギジュツ</t>
    </rPh>
    <rPh sb="2" eb="4">
      <t>シドウ</t>
    </rPh>
    <rPh sb="4" eb="7">
      <t>ドウニュウヒ</t>
    </rPh>
    <phoneticPr fontId="1"/>
  </si>
  <si>
    <t>直接人件費</t>
    <rPh sb="0" eb="5">
      <t>チョクセツジンケンヒ</t>
    </rPh>
    <phoneticPr fontId="1"/>
  </si>
  <si>
    <t>調査費</t>
    <rPh sb="0" eb="3">
      <t>チョウサヒ</t>
    </rPh>
    <phoneticPr fontId="1"/>
  </si>
  <si>
    <t>クラウド利用費</t>
    <rPh sb="4" eb="7">
      <t>リヨウヒ</t>
    </rPh>
    <phoneticPr fontId="1"/>
  </si>
  <si>
    <t>単価１００万円（税抜）を超えるものは、単価100万円が助成算定基礎額となります。</t>
    <rPh sb="0" eb="2">
      <t>タンカ</t>
    </rPh>
    <rPh sb="5" eb="7">
      <t>マンエン</t>
    </rPh>
    <rPh sb="8" eb="10">
      <t>ゼイヌ</t>
    </rPh>
    <rPh sb="12" eb="13">
      <t>コ</t>
    </rPh>
    <rPh sb="19" eb="21">
      <t>タンカ</t>
    </rPh>
    <rPh sb="24" eb="26">
      <t>マンエン</t>
    </rPh>
    <rPh sb="27" eb="34">
      <t>ジョセイサンテイキソガク</t>
    </rPh>
    <phoneticPr fontId="1"/>
  </si>
  <si>
    <t>・機械装置（附属品を含めた機械装置一式）の単価が５００万円（税抜）を超えるものは、単価５00万円が助成算定基礎額となります。
・機械装置費の合計（A）が全経費区分の総額の50％を超える場合は、総額の50％までを助成金算定基礎額（B）とします。</t>
    <rPh sb="1" eb="5">
      <t>キカイソウチ</t>
    </rPh>
    <rPh sb="6" eb="9">
      <t>フゾクヒン</t>
    </rPh>
    <rPh sb="10" eb="11">
      <t>フク</t>
    </rPh>
    <rPh sb="13" eb="15">
      <t>キカイ</t>
    </rPh>
    <rPh sb="15" eb="17">
      <t>ソウチ</t>
    </rPh>
    <rPh sb="17" eb="18">
      <t>イチ</t>
    </rPh>
    <rPh sb="18" eb="19">
      <t>シキ</t>
    </rPh>
    <rPh sb="21" eb="23">
      <t>タンカ</t>
    </rPh>
    <rPh sb="27" eb="29">
      <t>マンエン</t>
    </rPh>
    <rPh sb="30" eb="32">
      <t>ゼイヌ</t>
    </rPh>
    <rPh sb="34" eb="35">
      <t>コ</t>
    </rPh>
    <rPh sb="41" eb="43">
      <t>タンカ</t>
    </rPh>
    <rPh sb="46" eb="48">
      <t>マンエン</t>
    </rPh>
    <rPh sb="49" eb="56">
      <t>ジョセイサンテイキソガク</t>
    </rPh>
    <rPh sb="64" eb="68">
      <t>キカイソウチ</t>
    </rPh>
    <rPh sb="68" eb="69">
      <t>ヒ</t>
    </rPh>
    <rPh sb="70" eb="72">
      <t>ゴウケイ</t>
    </rPh>
    <rPh sb="76" eb="81">
      <t>ゼンケイヒクブン</t>
    </rPh>
    <rPh sb="82" eb="84">
      <t>ソウガク</t>
    </rPh>
    <rPh sb="89" eb="90">
      <t>コ</t>
    </rPh>
    <rPh sb="92" eb="94">
      <t>バアイ</t>
    </rPh>
    <rPh sb="96" eb="98">
      <t>ソウガク</t>
    </rPh>
    <rPh sb="105" eb="107">
      <t>ジョセイ</t>
    </rPh>
    <rPh sb="107" eb="108">
      <t>キン</t>
    </rPh>
    <rPh sb="108" eb="113">
      <t>サンテイキソガク</t>
    </rPh>
    <phoneticPr fontId="1"/>
  </si>
  <si>
    <t>外注・委託費の合計（A）が全経費区分の総額の50％を超える場合は、総額の50％までを助成金算定基礎額（B）とします。</t>
    <rPh sb="0" eb="2">
      <t>ガイチュウ</t>
    </rPh>
    <rPh sb="3" eb="5">
      <t>イタク</t>
    </rPh>
    <rPh sb="5" eb="6">
      <t>ヒ</t>
    </rPh>
    <rPh sb="7" eb="9">
      <t>ゴウケイ</t>
    </rPh>
    <rPh sb="13" eb="18">
      <t>ゼンケイヒクブン</t>
    </rPh>
    <rPh sb="19" eb="21">
      <t>ソウガク</t>
    </rPh>
    <rPh sb="26" eb="27">
      <t>コ</t>
    </rPh>
    <rPh sb="29" eb="31">
      <t>バアイ</t>
    </rPh>
    <rPh sb="33" eb="35">
      <t>ソウガク</t>
    </rPh>
    <rPh sb="42" eb="44">
      <t>ジョセイ</t>
    </rPh>
    <rPh sb="44" eb="45">
      <t>キン</t>
    </rPh>
    <rPh sb="45" eb="50">
      <t>サンテイキソガク</t>
    </rPh>
    <phoneticPr fontId="1"/>
  </si>
  <si>
    <t>人件費の助成金算定基礎額（B）の上限は300万円です。</t>
    <rPh sb="0" eb="3">
      <t>ジンケンヒ</t>
    </rPh>
    <rPh sb="4" eb="6">
      <t>ジョセイ</t>
    </rPh>
    <rPh sb="6" eb="7">
      <t>キン</t>
    </rPh>
    <rPh sb="7" eb="12">
      <t>サンテイキソガク</t>
    </rPh>
    <rPh sb="16" eb="18">
      <t>ジョウゲン</t>
    </rPh>
    <rPh sb="23" eb="24">
      <t>エン</t>
    </rPh>
    <phoneticPr fontId="1"/>
  </si>
  <si>
    <t>調査費の助成金算定基礎額（B）の上限は100万円です。</t>
    <rPh sb="0" eb="3">
      <t>チョウサヒ</t>
    </rPh>
    <rPh sb="4" eb="6">
      <t>ジョセイ</t>
    </rPh>
    <rPh sb="6" eb="7">
      <t>キン</t>
    </rPh>
    <rPh sb="7" eb="12">
      <t>サンテイキソガク</t>
    </rPh>
    <rPh sb="16" eb="18">
      <t>ジョウゲン</t>
    </rPh>
    <rPh sb="23" eb="24">
      <t>エン</t>
    </rPh>
    <phoneticPr fontId="1"/>
  </si>
  <si>
    <t>円</t>
    <rPh sb="0" eb="1">
      <t>エン</t>
    </rPh>
    <phoneticPr fontId="1"/>
  </si>
  <si>
    <t>【参考】全経費区分助成対象経費総額（予算額）</t>
    <rPh sb="1" eb="3">
      <t>サンコウ</t>
    </rPh>
    <rPh sb="4" eb="5">
      <t>ゼン</t>
    </rPh>
    <rPh sb="5" eb="7">
      <t>ケイヒ</t>
    </rPh>
    <rPh sb="7" eb="9">
      <t>クブン</t>
    </rPh>
    <rPh sb="9" eb="15">
      <t>ジョセイタイショウケイヒ</t>
    </rPh>
    <rPh sb="15" eb="17">
      <t>ソウガク</t>
    </rPh>
    <rPh sb="18" eb="21">
      <t>ヨサンガク</t>
    </rPh>
    <phoneticPr fontId="1"/>
  </si>
  <si>
    <t>【参考】助成算定基礎額（B）合計</t>
    <rPh sb="1" eb="3">
      <t>サンコウ</t>
    </rPh>
    <rPh sb="4" eb="11">
      <t>ジョセイサンテイキソガク</t>
    </rPh>
    <rPh sb="14" eb="16">
      <t>ゴウケイ</t>
    </rPh>
    <phoneticPr fontId="1"/>
  </si>
  <si>
    <t>産業財産権費の助成金算定基礎額（B）の上限は２00万円です。</t>
    <rPh sb="0" eb="2">
      <t>サンギョウ</t>
    </rPh>
    <rPh sb="2" eb="4">
      <t>ザイサン</t>
    </rPh>
    <rPh sb="4" eb="5">
      <t>ケン</t>
    </rPh>
    <rPh sb="5" eb="6">
      <t>ヒ</t>
    </rPh>
    <rPh sb="7" eb="9">
      <t>ジョセイ</t>
    </rPh>
    <rPh sb="9" eb="10">
      <t>キン</t>
    </rPh>
    <rPh sb="10" eb="15">
      <t>サンテイキソガク</t>
    </rPh>
    <rPh sb="19" eb="21">
      <t>ジョウゲン</t>
    </rPh>
    <rPh sb="26" eb="27">
      <t>エン</t>
    </rPh>
    <phoneticPr fontId="1"/>
  </si>
  <si>
    <t>B</t>
    <phoneticPr fontId="1"/>
  </si>
  <si>
    <t>助成金算定基礎額</t>
    <rPh sb="0" eb="8">
      <t>ジョセイキンサンテイキソガク</t>
    </rPh>
    <phoneticPr fontId="1"/>
  </si>
  <si>
    <t>h
(時間)</t>
    <rPh sb="3" eb="5">
      <t>ジカン</t>
    </rPh>
    <phoneticPr fontId="1"/>
  </si>
  <si>
    <t>第３号様式（第７条第１項第３号）</t>
    <phoneticPr fontId="1"/>
  </si>
  <si>
    <t>第３号様式別紙(1)　（第7条第1項第４号）</t>
    <rPh sb="12" eb="13">
      <t>ダイ</t>
    </rPh>
    <rPh sb="14" eb="15">
      <t>ジョウ</t>
    </rPh>
    <rPh sb="15" eb="16">
      <t>ダイ</t>
    </rPh>
    <rPh sb="17" eb="18">
      <t>コウ</t>
    </rPh>
    <rPh sb="18" eb="19">
      <t>ダイ</t>
    </rPh>
    <rPh sb="20" eb="21">
      <t>ゴウ</t>
    </rPh>
    <phoneticPr fontId="8"/>
  </si>
  <si>
    <t>第３号様式別紙(1)　（第7条第1項第４号）</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</si>
</sst>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b/>
      <sz val="12"/>
      <color theme="1"/>
      <name val="ＭＳ 明朝"/>
      <family val="1"/>
      <charset val="128"/>
    </font>
    <font>
      <sz val="11"/>
      <color theme="1"/>
      <name val="ＭＳ 明朝"/>
      <family val="1"/>
      <charset val="128"/>
    </font>
    <font>
      <sz val="12"/>
      <color theme="1"/>
      <name val="ＭＳ 明朝"/>
      <family val="1"/>
      <charset val="128"/>
    </font>
    <font>
      <sz val="11"/>
      <name val="ＭＳ Ｐゴシック"/>
      <family val="3"/>
      <charset val="128"/>
    </font>
    <font>
      <sz val="7"/>
      <name val="ＭＳ 明朝"/>
      <family val="1"/>
      <charset val="128"/>
    </font>
    <font>
      <sz val="6"/>
      <name val="ＭＳ Ｐゴシック"/>
      <family val="3"/>
      <charset val="128"/>
    </font>
    <font>
      <b/>
      <sz val="10"/>
      <name val="ＭＳ 明朝"/>
      <family val="1"/>
      <charset val="128"/>
    </font>
    <font>
      <sz val="10"/>
      <name val="ＭＳ Ｐゴシック"/>
      <family val="3"/>
      <charset val="128"/>
    </font>
    <font>
      <sz val="8"/>
      <name val="ＭＳ 明朝"/>
      <family val="1"/>
      <charset val="128"/>
    </font>
    <font>
      <sz val="6"/>
      <name val="ＭＳ 明朝"/>
      <family val="1"/>
      <charset val="128"/>
    </font>
    <font>
      <sz val="8"/>
      <name val="ＭＳ Ｐゴシック"/>
      <family val="3"/>
      <charset val="128"/>
    </font>
    <font>
      <sz val="11"/>
      <name val="ＭＳ ゴシック"/>
      <family val="3"/>
      <charset val="128"/>
    </font>
    <font>
      <sz val="11"/>
      <color theme="1"/>
      <name val="ＭＳ Ｐゴシック"/>
      <family val="2"/>
      <charset val="128"/>
      <scheme val="minor"/>
    </font>
    <font>
      <sz val="10"/>
      <color rgb="FFFF0000"/>
      <name val="ＭＳ Ｐゴシック"/>
      <family val="3"/>
      <charset val="128"/>
    </font>
    <font>
      <sz val="12"/>
      <name val="ＭＳ ゴシック"/>
      <family val="3"/>
      <charset val="128"/>
    </font>
    <font>
      <sz val="11"/>
      <name val="ＭＳ Ｐゴシック"/>
      <family val="2"/>
      <charset val="128"/>
      <scheme val="minor"/>
    </font>
    <font>
      <sz val="24"/>
      <name val="ＭＳ ゴシック"/>
      <family val="3"/>
      <charset val="128"/>
    </font>
    <font>
      <b/>
      <sz val="9"/>
      <name val="ＭＳ Ｐゴシック"/>
      <family val="3"/>
      <charset val="128"/>
    </font>
    <font>
      <sz val="9"/>
      <name val="ＭＳ 明朝"/>
      <family val="1"/>
      <charset val="128"/>
    </font>
  </fonts>
  <fills count="13">
    <fill>
      <patternFill patternType="none"/>
    </fill>
    <fill>
      <patternFill patternType="gray125"/>
    </fill>
    <fill>
      <patternFill patternType="solid">
        <fgColor rgb="FFFFFF00"/>
        <bgColor indexed="64"/>
      </patternFill>
    </fill>
    <fill>
      <patternFill patternType="solid">
        <fgColor rgb="FF33CC33"/>
        <bgColor indexed="64"/>
      </patternFill>
    </fill>
    <fill>
      <patternFill patternType="solid">
        <fgColor rgb="FF00B0F0"/>
        <bgColor indexed="64"/>
      </patternFill>
    </fill>
    <fill>
      <patternFill patternType="solid">
        <fgColor theme="7" tint="0.39997558519241921"/>
        <bgColor indexed="64"/>
      </patternFill>
    </fill>
    <fill>
      <patternFill patternType="solid">
        <fgColor rgb="FFFFC000"/>
        <bgColor indexed="64"/>
      </patternFill>
    </fill>
    <fill>
      <patternFill patternType="solid">
        <fgColor rgb="FFCCFFCC"/>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s>
  <cellStyleXfs count="4">
    <xf numFmtId="0" fontId="0" fillId="0" borderId="0">
      <alignment vertical="center"/>
    </xf>
    <xf numFmtId="0" fontId="6" fillId="0" borderId="0"/>
    <xf numFmtId="38" fontId="6" fillId="0" borderId="0" applyFont="0" applyFill="0" applyBorder="0" applyAlignment="0" applyProtection="0"/>
    <xf numFmtId="38" fontId="15"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2" fillId="0" borderId="0" xfId="0" applyFont="1">
      <alignment vertical="center"/>
    </xf>
    <xf numFmtId="0" fontId="4" fillId="0" borderId="1" xfId="0" applyFont="1" applyBorder="1">
      <alignment vertical="center"/>
    </xf>
    <xf numFmtId="0" fontId="5" fillId="0" borderId="0" xfId="0" applyFont="1" applyAlignment="1">
      <alignment horizontal="center" vertical="center"/>
    </xf>
    <xf numFmtId="0" fontId="4" fillId="0" borderId="2" xfId="0" applyFont="1" applyBorder="1">
      <alignment vertical="center"/>
    </xf>
    <xf numFmtId="0" fontId="4" fillId="0" borderId="0" xfId="0" applyFont="1" applyAlignment="1"/>
    <xf numFmtId="0" fontId="4" fillId="0" borderId="0" xfId="0" applyFont="1" applyAlignment="1">
      <alignment horizontal="right"/>
    </xf>
    <xf numFmtId="0" fontId="4" fillId="0" borderId="1" xfId="0" applyFont="1" applyBorder="1" applyAlignment="1">
      <alignment horizontal="center" vertical="center"/>
    </xf>
    <xf numFmtId="0" fontId="6" fillId="0" borderId="0" xfId="1"/>
    <xf numFmtId="0" fontId="13" fillId="0" borderId="0" xfId="1" applyFont="1" applyAlignment="1">
      <alignment vertical="center"/>
    </xf>
    <xf numFmtId="38" fontId="11" fillId="0" borderId="10" xfId="2" applyFont="1" applyBorder="1" applyAlignment="1">
      <alignment horizontal="center" vertical="center" wrapText="1"/>
    </xf>
    <xf numFmtId="0" fontId="14" fillId="0" borderId="1" xfId="1" applyFont="1" applyBorder="1" applyAlignment="1">
      <alignment wrapText="1"/>
    </xf>
    <xf numFmtId="0" fontId="14" fillId="0" borderId="1" xfId="1" applyFont="1" applyBorder="1" applyAlignment="1">
      <alignment horizontal="center" wrapText="1"/>
    </xf>
    <xf numFmtId="38" fontId="14" fillId="0" borderId="1" xfId="2" applyFont="1" applyBorder="1" applyAlignment="1">
      <alignment wrapText="1"/>
    </xf>
    <xf numFmtId="38" fontId="14" fillId="0" borderId="12" xfId="2" applyFont="1" applyBorder="1" applyAlignment="1">
      <alignment wrapText="1"/>
    </xf>
    <xf numFmtId="49" fontId="14" fillId="0" borderId="11" xfId="1" applyNumberFormat="1" applyFont="1" applyBorder="1" applyAlignment="1">
      <alignment horizontal="center" wrapText="1"/>
    </xf>
    <xf numFmtId="0" fontId="14" fillId="0" borderId="0" xfId="1" applyFont="1"/>
    <xf numFmtId="38" fontId="14" fillId="0" borderId="10" xfId="2" applyFont="1" applyBorder="1" applyAlignment="1">
      <alignment shrinkToFit="1"/>
    </xf>
    <xf numFmtId="0" fontId="14" fillId="0" borderId="1" xfId="1" applyFont="1" applyBorder="1"/>
    <xf numFmtId="0" fontId="14" fillId="0" borderId="1" xfId="1" applyFont="1" applyBorder="1" applyAlignment="1">
      <alignment horizontal="center"/>
    </xf>
    <xf numFmtId="38" fontId="14" fillId="0" borderId="1" xfId="2" applyFont="1" applyBorder="1"/>
    <xf numFmtId="49" fontId="14" fillId="0" borderId="11" xfId="1" applyNumberFormat="1" applyFont="1" applyBorder="1"/>
    <xf numFmtId="38" fontId="13" fillId="0" borderId="14" xfId="2" applyFont="1" applyBorder="1"/>
    <xf numFmtId="38" fontId="10" fillId="0" borderId="14" xfId="2" applyFont="1" applyBorder="1" applyAlignment="1">
      <alignment shrinkToFit="1"/>
    </xf>
    <xf numFmtId="38" fontId="6" fillId="0" borderId="0" xfId="1" applyNumberFormat="1"/>
    <xf numFmtId="0" fontId="13" fillId="0" borderId="0" xfId="1" applyFont="1"/>
    <xf numFmtId="0" fontId="13" fillId="0" borderId="0" xfId="1" applyFont="1" applyAlignment="1">
      <alignment horizontal="center"/>
    </xf>
    <xf numFmtId="38" fontId="13" fillId="0" borderId="0" xfId="2" applyFont="1"/>
    <xf numFmtId="49" fontId="13" fillId="0" borderId="0" xfId="1" applyNumberFormat="1" applyFont="1"/>
    <xf numFmtId="38" fontId="0" fillId="0" borderId="0" xfId="3" applyFont="1">
      <alignment vertical="center"/>
    </xf>
    <xf numFmtId="38" fontId="11" fillId="0" borderId="7" xfId="2" applyFont="1" applyBorder="1" applyAlignment="1">
      <alignment horizontal="center" vertical="center" wrapText="1"/>
    </xf>
    <xf numFmtId="38" fontId="4" fillId="0" borderId="1" xfId="0" applyNumberFormat="1" applyFont="1" applyBorder="1">
      <alignment vertical="center"/>
    </xf>
    <xf numFmtId="0" fontId="14" fillId="0" borderId="1" xfId="1" applyFont="1" applyBorder="1" applyAlignment="1">
      <alignment vertical="center" wrapText="1"/>
    </xf>
    <xf numFmtId="0" fontId="14" fillId="0" borderId="1" xfId="1" applyFont="1" applyBorder="1" applyAlignment="1">
      <alignment horizontal="center" vertical="center" wrapText="1"/>
    </xf>
    <xf numFmtId="38" fontId="14" fillId="0" borderId="10" xfId="2" applyFont="1" applyBorder="1" applyAlignment="1">
      <alignment vertical="center" shrinkToFit="1"/>
    </xf>
    <xf numFmtId="38" fontId="14" fillId="0" borderId="12" xfId="2" applyFont="1" applyBorder="1" applyAlignment="1">
      <alignment vertical="center" wrapText="1"/>
    </xf>
    <xf numFmtId="0" fontId="14" fillId="0" borderId="1" xfId="1" applyFont="1" applyBorder="1" applyAlignment="1">
      <alignment horizontal="left" vertical="center" wrapText="1"/>
    </xf>
    <xf numFmtId="49" fontId="17" fillId="0" borderId="11" xfId="1" applyNumberFormat="1" applyFont="1" applyBorder="1" applyAlignment="1">
      <alignment horizontal="center" vertical="center" wrapText="1"/>
    </xf>
    <xf numFmtId="0" fontId="14" fillId="0" borderId="12" xfId="1" applyFont="1" applyBorder="1" applyAlignment="1">
      <alignment vertical="center" wrapText="1"/>
    </xf>
    <xf numFmtId="0" fontId="14" fillId="0" borderId="12" xfId="1" applyFont="1" applyBorder="1" applyAlignment="1">
      <alignment horizontal="center" vertical="center" wrapText="1"/>
    </xf>
    <xf numFmtId="38" fontId="14" fillId="0" borderId="21" xfId="2" applyFont="1" applyBorder="1" applyAlignment="1">
      <alignment vertical="center" shrinkToFit="1"/>
    </xf>
    <xf numFmtId="0" fontId="14" fillId="0" borderId="12" xfId="1" applyFont="1" applyBorder="1" applyAlignment="1">
      <alignment horizontal="left" vertical="center"/>
    </xf>
    <xf numFmtId="0" fontId="14" fillId="0" borderId="12" xfId="1" applyFont="1" applyBorder="1" applyAlignment="1">
      <alignment vertical="center"/>
    </xf>
    <xf numFmtId="49" fontId="17" fillId="0" borderId="22" xfId="1" applyNumberFormat="1" applyFont="1" applyBorder="1" applyAlignment="1">
      <alignment horizontal="center" vertical="center"/>
    </xf>
    <xf numFmtId="0" fontId="14" fillId="0" borderId="1" xfId="1" applyFont="1" applyBorder="1" applyAlignment="1">
      <alignment vertical="center"/>
    </xf>
    <xf numFmtId="0" fontId="14" fillId="0" borderId="1" xfId="1" applyFont="1" applyBorder="1" applyAlignment="1">
      <alignment horizontal="center" vertical="center"/>
    </xf>
    <xf numFmtId="38" fontId="14" fillId="0" borderId="1" xfId="2" applyFont="1" applyBorder="1" applyAlignment="1">
      <alignment vertical="center"/>
    </xf>
    <xf numFmtId="49" fontId="17" fillId="0" borderId="11" xfId="1" applyNumberFormat="1" applyFont="1" applyBorder="1" applyAlignment="1">
      <alignment horizontal="center" vertical="center"/>
    </xf>
    <xf numFmtId="0" fontId="14" fillId="0" borderId="10" xfId="1" applyFont="1" applyBorder="1"/>
    <xf numFmtId="0" fontId="14" fillId="0" borderId="10" xfId="1" applyFont="1" applyBorder="1" applyAlignment="1">
      <alignment horizontal="center"/>
    </xf>
    <xf numFmtId="38" fontId="14" fillId="0" borderId="10" xfId="2" applyFont="1" applyBorder="1"/>
    <xf numFmtId="49" fontId="14" fillId="0" borderId="23" xfId="1" applyNumberFormat="1" applyFont="1" applyBorder="1"/>
    <xf numFmtId="0" fontId="14" fillId="0" borderId="10" xfId="1" applyFont="1" applyBorder="1" applyAlignment="1">
      <alignment vertical="center" wrapText="1"/>
    </xf>
    <xf numFmtId="38" fontId="14" fillId="0" borderId="10" xfId="2" applyFont="1" applyBorder="1" applyAlignment="1">
      <alignment vertical="center"/>
    </xf>
    <xf numFmtId="0" fontId="14" fillId="0" borderId="10" xfId="1" applyFont="1" applyBorder="1" applyAlignment="1">
      <alignment horizontal="center" vertical="center" wrapText="1"/>
    </xf>
    <xf numFmtId="38" fontId="14" fillId="0" borderId="10" xfId="2" applyFont="1" applyBorder="1" applyAlignment="1">
      <alignment vertical="center" wrapText="1"/>
    </xf>
    <xf numFmtId="0" fontId="14" fillId="0" borderId="10" xfId="1" applyFont="1" applyBorder="1" applyAlignment="1">
      <alignment vertical="center"/>
    </xf>
    <xf numFmtId="49" fontId="17" fillId="0" borderId="24" xfId="1" applyNumberFormat="1" applyFont="1" applyBorder="1" applyAlignment="1">
      <alignment horizontal="center" vertical="center"/>
    </xf>
    <xf numFmtId="38" fontId="14" fillId="0" borderId="12" xfId="2" applyFont="1" applyBorder="1" applyAlignment="1">
      <alignment vertical="center"/>
    </xf>
    <xf numFmtId="0" fontId="18" fillId="0" borderId="21" xfId="0" applyFont="1" applyBorder="1" applyAlignment="1">
      <alignment vertical="center"/>
    </xf>
    <xf numFmtId="0" fontId="19" fillId="0" borderId="0" xfId="1" applyFont="1" applyAlignment="1"/>
    <xf numFmtId="0" fontId="19" fillId="0" borderId="25" xfId="1" applyFont="1" applyBorder="1" applyAlignment="1"/>
    <xf numFmtId="0" fontId="6" fillId="11" borderId="1" xfId="1" applyFill="1" applyBorder="1" applyAlignment="1"/>
    <xf numFmtId="0" fontId="6" fillId="12" borderId="1" xfId="1" applyFill="1" applyBorder="1" applyAlignment="1"/>
    <xf numFmtId="38" fontId="4" fillId="0" borderId="1" xfId="3" applyFont="1" applyBorder="1">
      <alignment vertical="center"/>
    </xf>
    <xf numFmtId="0" fontId="21" fillId="0" borderId="0" xfId="0" applyFont="1">
      <alignment vertical="center"/>
    </xf>
    <xf numFmtId="38" fontId="13" fillId="0" borderId="34" xfId="2" applyFont="1" applyBorder="1"/>
    <xf numFmtId="0" fontId="13" fillId="0" borderId="34" xfId="1" applyFont="1" applyBorder="1"/>
    <xf numFmtId="49" fontId="13" fillId="0" borderId="34" xfId="1" applyNumberFormat="1" applyFont="1" applyBorder="1"/>
    <xf numFmtId="0" fontId="14" fillId="0" borderId="10" xfId="1" applyFont="1" applyBorder="1" applyAlignment="1">
      <alignment horizontal="left" vertical="center" wrapText="1"/>
    </xf>
    <xf numFmtId="49" fontId="17" fillId="0" borderId="23" xfId="1" applyNumberFormat="1" applyFont="1" applyBorder="1" applyAlignment="1">
      <alignment horizontal="center" vertical="center" wrapText="1"/>
    </xf>
    <xf numFmtId="0" fontId="14" fillId="0" borderId="39" xfId="1" applyFont="1" applyBorder="1"/>
    <xf numFmtId="0" fontId="14" fillId="0" borderId="40" xfId="1" applyFont="1" applyBorder="1"/>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0" fillId="11" borderId="3" xfId="1" applyFont="1" applyFill="1" applyBorder="1" applyAlignment="1">
      <alignment horizontal="center" vertical="center"/>
    </xf>
    <xf numFmtId="0" fontId="20" fillId="11" borderId="26" xfId="1" applyFont="1" applyFill="1" applyBorder="1" applyAlignment="1">
      <alignment horizontal="center" vertical="center"/>
    </xf>
    <xf numFmtId="0" fontId="20" fillId="11" borderId="4" xfId="1" applyFont="1" applyFill="1" applyBorder="1" applyAlignment="1">
      <alignment horizontal="center" vertical="center"/>
    </xf>
    <xf numFmtId="38" fontId="19" fillId="11" borderId="3" xfId="1" applyNumberFormat="1" applyFont="1" applyFill="1" applyBorder="1" applyAlignment="1">
      <alignment horizontal="center"/>
    </xf>
    <xf numFmtId="38" fontId="19" fillId="11" borderId="26" xfId="1" applyNumberFormat="1" applyFont="1" applyFill="1" applyBorder="1" applyAlignment="1">
      <alignment horizontal="center"/>
    </xf>
    <xf numFmtId="38" fontId="19" fillId="11" borderId="4" xfId="1" applyNumberFormat="1" applyFont="1" applyFill="1" applyBorder="1" applyAlignment="1">
      <alignment horizontal="center"/>
    </xf>
    <xf numFmtId="0" fontId="20" fillId="12" borderId="3" xfId="1" applyFont="1" applyFill="1" applyBorder="1" applyAlignment="1">
      <alignment horizontal="center" vertical="center"/>
    </xf>
    <xf numFmtId="0" fontId="20" fillId="12" borderId="26" xfId="1" applyFont="1" applyFill="1" applyBorder="1" applyAlignment="1">
      <alignment horizontal="center" vertical="center"/>
    </xf>
    <xf numFmtId="0" fontId="20" fillId="12" borderId="4" xfId="1" applyFont="1" applyFill="1" applyBorder="1" applyAlignment="1">
      <alignment horizontal="center" vertical="center"/>
    </xf>
    <xf numFmtId="38" fontId="19" fillId="12" borderId="3" xfId="1" applyNumberFormat="1" applyFont="1" applyFill="1" applyBorder="1" applyAlignment="1">
      <alignment horizontal="center"/>
    </xf>
    <xf numFmtId="38" fontId="19" fillId="12" borderId="26" xfId="1" applyNumberFormat="1" applyFont="1" applyFill="1" applyBorder="1" applyAlignment="1">
      <alignment horizontal="center"/>
    </xf>
    <xf numFmtId="38" fontId="19" fillId="12" borderId="4" xfId="1" applyNumberFormat="1" applyFont="1" applyFill="1" applyBorder="1" applyAlignment="1">
      <alignment horizontal="center"/>
    </xf>
    <xf numFmtId="0" fontId="11" fillId="0" borderId="13" xfId="1" applyFont="1" applyBorder="1" applyAlignment="1">
      <alignment horizontal="center"/>
    </xf>
    <xf numFmtId="0" fontId="11" fillId="0" borderId="14" xfId="1" applyFont="1" applyBorder="1" applyAlignment="1">
      <alignment horizontal="center"/>
    </xf>
    <xf numFmtId="0" fontId="7" fillId="0" borderId="0" xfId="1" applyFont="1" applyAlignment="1">
      <alignment horizontal="left"/>
    </xf>
    <xf numFmtId="0" fontId="9" fillId="0" borderId="0" xfId="1" applyFont="1" applyAlignment="1">
      <alignment horizontal="center"/>
    </xf>
    <xf numFmtId="0" fontId="10" fillId="0" borderId="0" xfId="1" applyFont="1" applyAlignment="1">
      <alignment horizontal="center"/>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textRotation="255" wrapText="1"/>
    </xf>
    <xf numFmtId="0" fontId="11" fillId="0" borderId="1" xfId="1" applyFont="1" applyBorder="1" applyAlignment="1">
      <alignment horizontal="center" vertical="center" textRotation="255" wrapText="1"/>
    </xf>
    <xf numFmtId="38" fontId="11" fillId="0" borderId="6" xfId="2" applyFont="1" applyBorder="1" applyAlignment="1">
      <alignment horizontal="center" vertical="center" wrapText="1"/>
    </xf>
    <xf numFmtId="38" fontId="11" fillId="0" borderId="1" xfId="2" applyFont="1" applyBorder="1" applyAlignment="1">
      <alignment horizontal="center" vertical="center" wrapText="1"/>
    </xf>
    <xf numFmtId="0" fontId="12" fillId="0" borderId="7" xfId="1" applyFont="1" applyBorder="1" applyAlignment="1">
      <alignment horizontal="center" vertical="center" wrapText="1"/>
    </xf>
    <xf numFmtId="0" fontId="12" fillId="0" borderId="10" xfId="1" applyFont="1" applyBorder="1" applyAlignment="1">
      <alignment horizontal="center" vertical="center" wrapText="1"/>
    </xf>
    <xf numFmtId="0" fontId="14" fillId="2" borderId="16" xfId="1" applyFont="1" applyFill="1" applyBorder="1" applyAlignment="1">
      <alignment horizontal="center" vertical="center" textRotation="255"/>
    </xf>
    <xf numFmtId="0" fontId="16" fillId="10" borderId="18" xfId="1" applyFont="1" applyFill="1" applyBorder="1" applyAlignment="1">
      <alignment horizontal="left" vertical="top" wrapText="1"/>
    </xf>
    <xf numFmtId="0" fontId="16" fillId="10" borderId="19" xfId="1" applyFont="1" applyFill="1" applyBorder="1" applyAlignment="1">
      <alignment horizontal="left" vertical="top" wrapText="1"/>
    </xf>
    <xf numFmtId="0" fontId="16" fillId="10" borderId="20" xfId="1" applyFont="1" applyFill="1" applyBorder="1" applyAlignment="1">
      <alignment horizontal="left" vertical="top" wrapText="1"/>
    </xf>
    <xf numFmtId="0" fontId="20" fillId="12" borderId="3" xfId="1" applyFont="1" applyFill="1" applyBorder="1" applyAlignment="1">
      <alignment horizontal="center"/>
    </xf>
    <xf numFmtId="0" fontId="20" fillId="12" borderId="26" xfId="1" applyFont="1" applyFill="1" applyBorder="1" applyAlignment="1">
      <alignment horizontal="center"/>
    </xf>
    <xf numFmtId="0" fontId="20" fillId="12" borderId="4" xfId="1" applyFont="1" applyFill="1" applyBorder="1" applyAlignment="1">
      <alignment horizontal="center"/>
    </xf>
    <xf numFmtId="38" fontId="19" fillId="12" borderId="1" xfId="1" applyNumberFormat="1" applyFont="1" applyFill="1" applyBorder="1" applyAlignment="1">
      <alignment horizontal="right"/>
    </xf>
    <xf numFmtId="0" fontId="6" fillId="12" borderId="12" xfId="1" applyFill="1" applyBorder="1" applyAlignment="1">
      <alignment horizontal="center"/>
    </xf>
    <xf numFmtId="0" fontId="6" fillId="12" borderId="21" xfId="1" applyFill="1" applyBorder="1" applyAlignment="1">
      <alignment horizontal="center"/>
    </xf>
    <xf numFmtId="0" fontId="6" fillId="12" borderId="10" xfId="1" applyFill="1" applyBorder="1" applyAlignment="1">
      <alignment horizontal="center"/>
    </xf>
    <xf numFmtId="49" fontId="11" fillId="0" borderId="8" xfId="1" applyNumberFormat="1" applyFont="1" applyBorder="1" applyAlignment="1">
      <alignment horizontal="center" vertical="center" textRotation="255" wrapText="1"/>
    </xf>
    <xf numFmtId="49" fontId="11" fillId="0" borderId="11" xfId="1" applyNumberFormat="1" applyFont="1" applyBorder="1" applyAlignment="1">
      <alignment horizontal="center" vertical="center" textRotation="255" wrapText="1"/>
    </xf>
    <xf numFmtId="0" fontId="14" fillId="3" borderId="15" xfId="1" applyFont="1" applyFill="1" applyBorder="1" applyAlignment="1">
      <alignment horizontal="center" vertical="center" textRotation="255"/>
    </xf>
    <xf numFmtId="0" fontId="14" fillId="3" borderId="16" xfId="1" applyFont="1" applyFill="1" applyBorder="1" applyAlignment="1">
      <alignment horizontal="center" vertical="center" textRotation="255"/>
    </xf>
    <xf numFmtId="0" fontId="14" fillId="0" borderId="36" xfId="1" applyFont="1" applyBorder="1"/>
    <xf numFmtId="0" fontId="14" fillId="0" borderId="41" xfId="1" applyFont="1" applyBorder="1"/>
    <xf numFmtId="0" fontId="14" fillId="0" borderId="37" xfId="1" applyFont="1" applyBorder="1"/>
    <xf numFmtId="0" fontId="14" fillId="0" borderId="38" xfId="1" applyFont="1" applyBorder="1"/>
    <xf numFmtId="0" fontId="14" fillId="4" borderId="15" xfId="1" applyFont="1" applyFill="1" applyBorder="1" applyAlignment="1">
      <alignment horizontal="center" vertical="center" textRotation="255"/>
    </xf>
    <xf numFmtId="0" fontId="14" fillId="4" borderId="16" xfId="1" applyFont="1" applyFill="1" applyBorder="1" applyAlignment="1">
      <alignment horizontal="center" vertical="center" textRotation="255"/>
    </xf>
    <xf numFmtId="0" fontId="16" fillId="10" borderId="27" xfId="1" applyFont="1" applyFill="1" applyBorder="1" applyAlignment="1">
      <alignment horizontal="left" vertical="top" wrapText="1"/>
    </xf>
    <xf numFmtId="0" fontId="16" fillId="10" borderId="28" xfId="1" applyFont="1" applyFill="1" applyBorder="1" applyAlignment="1">
      <alignment horizontal="left" vertical="top" wrapText="1"/>
    </xf>
    <xf numFmtId="0" fontId="16" fillId="10" borderId="35" xfId="1" applyFont="1" applyFill="1" applyBorder="1" applyAlignment="1">
      <alignment horizontal="left" vertical="top" wrapText="1"/>
    </xf>
    <xf numFmtId="38" fontId="19" fillId="12" borderId="28" xfId="1" applyNumberFormat="1" applyFont="1" applyFill="1" applyBorder="1" applyAlignment="1">
      <alignment horizontal="right"/>
    </xf>
    <xf numFmtId="38" fontId="19" fillId="12" borderId="29" xfId="1" applyNumberFormat="1" applyFont="1" applyFill="1" applyBorder="1" applyAlignment="1">
      <alignment horizontal="right"/>
    </xf>
    <xf numFmtId="38" fontId="19" fillId="12" borderId="0" xfId="1" applyNumberFormat="1" applyFont="1" applyFill="1" applyBorder="1" applyAlignment="1">
      <alignment horizontal="right"/>
    </xf>
    <xf numFmtId="38" fontId="19" fillId="12" borderId="31" xfId="1" applyNumberFormat="1" applyFont="1" applyFill="1" applyBorder="1" applyAlignment="1">
      <alignment horizontal="right"/>
    </xf>
    <xf numFmtId="38" fontId="19" fillId="12" borderId="2" xfId="1" applyNumberFormat="1" applyFont="1" applyFill="1" applyBorder="1" applyAlignment="1">
      <alignment horizontal="right"/>
    </xf>
    <xf numFmtId="38" fontId="19" fillId="12" borderId="33" xfId="1" applyNumberFormat="1" applyFont="1" applyFill="1" applyBorder="1" applyAlignment="1">
      <alignment horizontal="right"/>
    </xf>
    <xf numFmtId="0" fontId="14" fillId="6" borderId="15" xfId="1" applyFont="1" applyFill="1" applyBorder="1" applyAlignment="1">
      <alignment horizontal="center" vertical="center" textRotation="255"/>
    </xf>
    <xf numFmtId="0" fontId="14" fillId="6" borderId="16" xfId="1" applyFont="1" applyFill="1" applyBorder="1" applyAlignment="1">
      <alignment horizontal="center" vertical="center" textRotation="255"/>
    </xf>
    <xf numFmtId="38" fontId="19" fillId="12" borderId="27" xfId="1" applyNumberFormat="1" applyFont="1" applyFill="1" applyBorder="1" applyAlignment="1">
      <alignment horizontal="right"/>
    </xf>
    <xf numFmtId="38" fontId="19" fillId="12" borderId="30" xfId="1" applyNumberFormat="1" applyFont="1" applyFill="1" applyBorder="1" applyAlignment="1">
      <alignment horizontal="right"/>
    </xf>
    <xf numFmtId="38" fontId="19" fillId="12" borderId="32" xfId="1" applyNumberFormat="1" applyFont="1" applyFill="1" applyBorder="1" applyAlignment="1">
      <alignment horizontal="right"/>
    </xf>
    <xf numFmtId="0" fontId="14" fillId="5" borderId="15" xfId="1" applyFont="1" applyFill="1" applyBorder="1" applyAlignment="1">
      <alignment horizontal="center" vertical="center" textRotation="255"/>
    </xf>
    <xf numFmtId="0" fontId="14" fillId="5" borderId="16" xfId="1" applyFont="1" applyFill="1" applyBorder="1" applyAlignment="1">
      <alignment horizontal="center" vertical="center" textRotation="255"/>
    </xf>
    <xf numFmtId="0" fontId="13" fillId="0" borderId="18" xfId="1" applyFont="1" applyBorder="1" applyAlignment="1">
      <alignment horizontal="center"/>
    </xf>
    <xf numFmtId="0" fontId="13" fillId="0" borderId="19" xfId="1" applyFont="1" applyBorder="1" applyAlignment="1">
      <alignment horizontal="center"/>
    </xf>
    <xf numFmtId="0" fontId="13" fillId="0" borderId="20" xfId="1" applyFont="1" applyBorder="1" applyAlignment="1">
      <alignment horizontal="center"/>
    </xf>
    <xf numFmtId="0" fontId="14" fillId="7" borderId="16" xfId="1" applyFont="1" applyFill="1" applyBorder="1" applyAlignment="1">
      <alignment horizontal="center" vertical="center" textRotation="255"/>
    </xf>
    <xf numFmtId="0" fontId="14" fillId="0" borderId="12"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0" xfId="1" applyFont="1" applyBorder="1" applyAlignment="1">
      <alignment horizontal="center" vertical="center" wrapText="1"/>
    </xf>
    <xf numFmtId="0" fontId="14" fillId="8" borderId="15" xfId="1" applyFont="1" applyFill="1" applyBorder="1" applyAlignment="1">
      <alignment horizontal="center" vertical="center" textRotation="255"/>
    </xf>
    <xf numFmtId="0" fontId="14" fillId="8" borderId="16" xfId="1" applyFont="1" applyFill="1" applyBorder="1" applyAlignment="1">
      <alignment horizontal="center" vertical="center" textRotation="255"/>
    </xf>
    <xf numFmtId="0" fontId="14" fillId="9" borderId="15" xfId="1" applyFont="1" applyFill="1" applyBorder="1" applyAlignment="1">
      <alignment horizontal="center" vertical="center" textRotation="255"/>
    </xf>
    <xf numFmtId="0" fontId="14" fillId="9" borderId="16" xfId="1" applyFont="1" applyFill="1" applyBorder="1" applyAlignment="1">
      <alignment horizontal="center" vertical="center" textRotation="255"/>
    </xf>
    <xf numFmtId="0" fontId="14" fillId="9" borderId="17" xfId="1" applyFont="1" applyFill="1" applyBorder="1" applyAlignment="1">
      <alignment horizontal="center" vertical="center" textRotation="255"/>
    </xf>
  </cellXfs>
  <cellStyles count="4">
    <cellStyle name="桁区切り" xfId="3" builtinId="6"/>
    <cellStyle name="桁区切り 2" xfId="2" xr:uid="{00000000-0005-0000-0000-000001000000}"/>
    <cellStyle name="標準" xfId="0" builtinId="0"/>
    <cellStyle name="標準 2" xfId="1" xr:uid="{00000000-0005-0000-0000-000003000000}"/>
  </cellStyles>
  <dxfs count="3">
    <dxf>
      <fill>
        <patternFill>
          <bgColor rgb="FFFFFF00"/>
        </patternFill>
      </fill>
    </dxf>
    <dxf>
      <font>
        <strike val="0"/>
      </font>
      <fill>
        <patternFill>
          <bgColor rgb="FFFF0000"/>
        </patternFill>
      </fill>
    </dxf>
    <dxf>
      <font>
        <strike val="0"/>
      </font>
      <fill>
        <patternFill>
          <bgColor rgb="FFFF0000"/>
        </patternFill>
      </fill>
    </dxf>
  </dxfs>
  <tableStyles count="0" defaultTableStyle="TableStyleMedium2" defaultPivotStyle="PivotStyleLight16"/>
  <colors>
    <mruColors>
      <color rgb="FFCCFFCC"/>
      <color rgb="FF66FF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4</xdr:col>
      <xdr:colOff>326572</xdr:colOff>
      <xdr:row>12</xdr:row>
      <xdr:rowOff>176893</xdr:rowOff>
    </xdr:from>
    <xdr:ext cx="5660571" cy="1681038"/>
    <xdr:sp macro="" textlink="">
      <xdr:nvSpPr>
        <xdr:cNvPr id="2" name="テキスト ボックス 1">
          <a:extLst>
            <a:ext uri="{FF2B5EF4-FFF2-40B4-BE49-F238E27FC236}">
              <a16:creationId xmlns:a16="http://schemas.microsoft.com/office/drawing/2014/main" id="{E7FCF887-A49A-4979-A2D0-77E1513F908E}"/>
            </a:ext>
          </a:extLst>
        </xdr:cNvPr>
        <xdr:cNvSpPr txBox="1"/>
      </xdr:nvSpPr>
      <xdr:spPr>
        <a:xfrm>
          <a:off x="6982866" y="3661922"/>
          <a:ext cx="5660571" cy="168103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①対象経費として計上する経費について、各シートごとに入力をお願いします。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各経費のシートにご入力いただくと、こちらのシートに反映されます。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a:t>
          </a:r>
          <a:r>
            <a:rPr lang="ja-JP" altLang="en-US" sz="1200" u="sng">
              <a:solidFill>
                <a:sysClr val="windowText" lastClr="000000"/>
              </a:solidFill>
              <a:effectLst/>
              <a:latin typeface="+mn-lt"/>
              <a:ea typeface="+mn-ea"/>
              <a:cs typeface="+mn-cs"/>
            </a:rPr>
            <a:t>募集案内</a:t>
          </a:r>
          <a:r>
            <a:rPr lang="en-US" altLang="ja-JP" sz="1200" u="sng">
              <a:solidFill>
                <a:sysClr val="windowText" lastClr="000000"/>
              </a:solidFill>
              <a:effectLst/>
              <a:latin typeface="+mn-lt"/>
              <a:ea typeface="+mn-ea"/>
              <a:cs typeface="+mn-cs"/>
            </a:rPr>
            <a:t>P54</a:t>
          </a:r>
          <a:r>
            <a:rPr lang="ja-JP" altLang="en-US" sz="1200" u="sng">
              <a:solidFill>
                <a:sysClr val="windowText" lastClr="000000"/>
              </a:solidFill>
              <a:effectLst/>
              <a:latin typeface="+mn-lt"/>
              <a:ea typeface="+mn-ea"/>
              <a:cs typeface="+mn-cs"/>
            </a:rPr>
            <a:t>～の記載例を参考に</a:t>
          </a:r>
          <a:r>
            <a:rPr lang="ja-JP" altLang="en-US" sz="1200">
              <a:solidFill>
                <a:sysClr val="windowText" lastClr="000000"/>
              </a:solidFill>
              <a:effectLst/>
              <a:latin typeface="+mn-lt"/>
              <a:ea typeface="+mn-ea"/>
              <a:cs typeface="+mn-cs"/>
            </a:rPr>
            <a:t>記入をお願いします。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②「収入の部」の「計」が、「支出の部」の「計」と一致するように、</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「自己資金」、「借入金」「その他」に金額を記入してください。</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一致していない場合は、セルの背景色が赤色になります。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③「２　資金調達方法」の「内訳及び調達先」に記載をお願いします。</a:t>
          </a:r>
          <a:endParaRPr lang="en-US" altLang="ja-JP" sz="1200">
            <a:solidFill>
              <a:sysClr val="windowText" lastClr="00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5810250" y="5857875"/>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6553200" y="5876925"/>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6</xdr:col>
      <xdr:colOff>800100</xdr:colOff>
      <xdr:row>30</xdr:row>
      <xdr:rowOff>57150</xdr:rowOff>
    </xdr:from>
    <xdr:ext cx="18531" cy="185179"/>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534150" y="6219825"/>
          <a:ext cx="18531"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clientData/>
  </xdr:oneCellAnchor>
  <xdr:oneCellAnchor>
    <xdr:from>
      <xdr:col>12</xdr:col>
      <xdr:colOff>512269</xdr:colOff>
      <xdr:row>4</xdr:row>
      <xdr:rowOff>77276</xdr:rowOff>
    </xdr:from>
    <xdr:ext cx="6590659" cy="2293641"/>
    <xdr:sp macro="" textlink="">
      <xdr:nvSpPr>
        <xdr:cNvPr id="5" name="テキスト ボックス 4">
          <a:extLst>
            <a:ext uri="{FF2B5EF4-FFF2-40B4-BE49-F238E27FC236}">
              <a16:creationId xmlns:a16="http://schemas.microsoft.com/office/drawing/2014/main" id="{8EC844C1-782B-4BA6-A57F-B13E94DDADBB}"/>
            </a:ext>
          </a:extLst>
        </xdr:cNvPr>
        <xdr:cNvSpPr txBox="1"/>
      </xdr:nvSpPr>
      <xdr:spPr>
        <a:xfrm>
          <a:off x="10268590" y="812062"/>
          <a:ext cx="6590659" cy="229364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a:t>
          </a:r>
          <a:r>
            <a:rPr lang="ja-JP" altLang="ja-JP" sz="1200">
              <a:solidFill>
                <a:sysClr val="windowText" lastClr="000000"/>
              </a:solidFill>
              <a:effectLst/>
              <a:latin typeface="+mn-lt"/>
              <a:ea typeface="+mn-ea"/>
              <a:cs typeface="+mn-cs"/>
            </a:rPr>
            <a:t>量産に使用するものは助成対象外となります。</a:t>
          </a:r>
        </a:p>
        <a:p>
          <a:pPr lvl="0"/>
          <a:r>
            <a:rPr lang="ja-JP" altLang="en-US" sz="1200">
              <a:solidFill>
                <a:sysClr val="windowText" lastClr="000000"/>
              </a:solidFill>
              <a:effectLst/>
              <a:latin typeface="+mn-lt"/>
              <a:ea typeface="+mn-ea"/>
              <a:cs typeface="+mn-cs"/>
            </a:rPr>
            <a:t>②</a:t>
          </a:r>
          <a:r>
            <a:rPr lang="ja-JP" altLang="ja-JP" sz="1200" b="0">
              <a:solidFill>
                <a:sysClr val="windowText" lastClr="000000"/>
              </a:solidFill>
              <a:effectLst/>
              <a:latin typeface="+mn-lt"/>
              <a:ea typeface="+mn-ea"/>
              <a:cs typeface="+mn-cs"/>
            </a:rPr>
            <a:t>助成対象事業完了時までに使い切る数量を計上してください。</a:t>
          </a:r>
          <a:endParaRPr lang="en-US" altLang="ja-JP" sz="1200" b="0">
            <a:solidFill>
              <a:sysClr val="windowText" lastClr="000000"/>
            </a:solidFill>
            <a:effectLst/>
            <a:latin typeface="+mn-lt"/>
            <a:ea typeface="+mn-ea"/>
            <a:cs typeface="+mn-cs"/>
          </a:endParaRPr>
        </a:p>
        <a:p>
          <a:pPr lvl="0"/>
          <a:r>
            <a:rPr lang="ja-JP" altLang="en-US" sz="1200" b="0">
              <a:solidFill>
                <a:sysClr val="windowText" lastClr="000000"/>
              </a:solidFill>
              <a:effectLst/>
              <a:latin typeface="+mn-lt"/>
              <a:ea typeface="+mn-ea"/>
              <a:cs typeface="+mn-cs"/>
            </a:rPr>
            <a:t>③</a:t>
          </a:r>
          <a:r>
            <a:rPr lang="ja-JP" altLang="ja-JP" sz="1200" b="0">
              <a:solidFill>
                <a:sysClr val="windowText" lastClr="000000"/>
              </a:solidFill>
              <a:effectLst/>
              <a:latin typeface="+mn-lt"/>
              <a:ea typeface="+mn-ea"/>
              <a:cs typeface="+mn-cs"/>
            </a:rPr>
            <a:t>自社専用仕様の特注部品を使用する場合は、「外注・委託費」に計上してください。</a:t>
          </a:r>
        </a:p>
        <a:p>
          <a:r>
            <a:rPr lang="ja-JP" altLang="en-US" sz="1200" b="0">
              <a:solidFill>
                <a:sysClr val="windowText" lastClr="000000"/>
              </a:solidFill>
              <a:effectLst/>
              <a:latin typeface="+mn-lt"/>
              <a:ea typeface="+mn-ea"/>
              <a:cs typeface="+mn-cs"/>
            </a:rPr>
            <a:t>④原材料費・副資材費については、一式計上はできません。全ての数量を記載してください。</a:t>
          </a:r>
          <a:endParaRPr lang="en-US" altLang="ja-JP" sz="1200" b="0">
            <a:solidFill>
              <a:sysClr val="windowText" lastClr="000000"/>
            </a:solidFill>
            <a:effectLst/>
            <a:latin typeface="+mn-lt"/>
            <a:ea typeface="+mn-ea"/>
            <a:cs typeface="+mn-cs"/>
          </a:endParaRPr>
        </a:p>
        <a:p>
          <a:r>
            <a:rPr lang="ja-JP" altLang="en-US" sz="1200" b="0" baseline="0">
              <a:solidFill>
                <a:sysClr val="windowText" lastClr="000000"/>
              </a:solidFill>
              <a:effectLst/>
              <a:latin typeface="+mn-lt"/>
              <a:ea typeface="+mn-ea"/>
              <a:cs typeface="+mn-cs"/>
            </a:rPr>
            <a:t>　　</a:t>
          </a:r>
          <a:r>
            <a:rPr lang="en-US" altLang="ja-JP" sz="1200" b="0" baseline="0">
              <a:solidFill>
                <a:sysClr val="windowText" lastClr="000000"/>
              </a:solidFill>
              <a:effectLst/>
              <a:latin typeface="+mn-lt"/>
              <a:ea typeface="+mn-ea"/>
              <a:cs typeface="+mn-cs"/>
            </a:rPr>
            <a:t>※</a:t>
          </a:r>
          <a:r>
            <a:rPr lang="ja-JP" altLang="en-US" sz="1200" b="0" baseline="0">
              <a:solidFill>
                <a:sysClr val="windowText" lastClr="000000"/>
              </a:solidFill>
              <a:effectLst/>
              <a:latin typeface="+mn-lt"/>
              <a:ea typeface="+mn-ea"/>
              <a:cs typeface="+mn-cs"/>
            </a:rPr>
            <a:t>交付決定となった場合に実施する完了検査では、</a:t>
          </a:r>
          <a:endParaRPr lang="en-US" altLang="ja-JP" sz="1200" b="0" baseline="0">
            <a:solidFill>
              <a:sysClr val="windowText" lastClr="000000"/>
            </a:solidFill>
            <a:effectLst/>
            <a:latin typeface="+mn-lt"/>
            <a:ea typeface="+mn-ea"/>
            <a:cs typeface="+mn-cs"/>
          </a:endParaRPr>
        </a:p>
        <a:p>
          <a:r>
            <a:rPr lang="ja-JP" altLang="en-US" sz="1200" b="0" baseline="0">
              <a:solidFill>
                <a:sysClr val="windowText" lastClr="000000"/>
              </a:solidFill>
              <a:effectLst/>
              <a:latin typeface="+mn-lt"/>
              <a:ea typeface="+mn-ea"/>
              <a:cs typeface="+mn-cs"/>
            </a:rPr>
            <a:t>　　　計上いただいた原材料・副資材について全点数の現物確認を実施します。</a:t>
          </a:r>
          <a:endParaRPr lang="en-US" altLang="ja-JP" sz="1200" b="0">
            <a:solidFill>
              <a:sysClr val="windowText" lastClr="000000"/>
            </a:solidFill>
            <a:effectLst/>
            <a:latin typeface="+mn-lt"/>
            <a:ea typeface="+mn-ea"/>
            <a:cs typeface="+mn-cs"/>
          </a:endParaRPr>
        </a:p>
        <a:p>
          <a:r>
            <a:rPr lang="ja-JP" altLang="en-US" sz="1200" b="0">
              <a:solidFill>
                <a:sysClr val="windowText" lastClr="000000"/>
              </a:solidFill>
              <a:effectLst/>
              <a:latin typeface="+mn-lt"/>
              <a:ea typeface="+mn-ea"/>
              <a:cs typeface="+mn-cs"/>
            </a:rPr>
            <a:t>　　（例）　（ＮＧ）ネジ　一式　</a:t>
          </a:r>
          <a:endParaRPr lang="en-US" altLang="ja-JP" sz="1200" b="0">
            <a:solidFill>
              <a:sysClr val="windowText" lastClr="000000"/>
            </a:solidFill>
            <a:effectLst/>
            <a:latin typeface="+mn-lt"/>
            <a:ea typeface="+mn-ea"/>
            <a:cs typeface="+mn-cs"/>
          </a:endParaRPr>
        </a:p>
        <a:p>
          <a:r>
            <a:rPr lang="ja-JP" altLang="en-US" sz="1200" b="0">
              <a:solidFill>
                <a:sysClr val="windowText" lastClr="000000"/>
              </a:solidFill>
              <a:effectLst/>
              <a:latin typeface="+mn-lt"/>
              <a:ea typeface="+mn-ea"/>
              <a:cs typeface="+mn-cs"/>
            </a:rPr>
            <a:t>　　　　　　（ＯＫ）ネジ　</a:t>
          </a:r>
          <a:r>
            <a:rPr lang="en-US" altLang="ja-JP" sz="1200" b="0">
              <a:solidFill>
                <a:sysClr val="windowText" lastClr="000000"/>
              </a:solidFill>
              <a:effectLst/>
              <a:latin typeface="+mn-lt"/>
              <a:ea typeface="+mn-ea"/>
              <a:cs typeface="+mn-cs"/>
            </a:rPr>
            <a:t>60</a:t>
          </a:r>
          <a:r>
            <a:rPr lang="ja-JP" altLang="en-US" sz="1200" b="0">
              <a:solidFill>
                <a:sysClr val="windowText" lastClr="000000"/>
              </a:solidFill>
              <a:effectLst/>
              <a:latin typeface="+mn-lt"/>
              <a:ea typeface="+mn-ea"/>
              <a:cs typeface="+mn-cs"/>
            </a:rPr>
            <a:t>個</a:t>
          </a:r>
          <a:endParaRPr lang="en-US" altLang="ja-JP" sz="1200" b="0">
            <a:solidFill>
              <a:sysClr val="windowText" lastClr="000000"/>
            </a:solidFill>
            <a:effectLst/>
            <a:latin typeface="+mn-lt"/>
            <a:ea typeface="+mn-ea"/>
            <a:cs typeface="+mn-cs"/>
          </a:endParaRPr>
        </a:p>
        <a:p>
          <a:r>
            <a:rPr lang="ja-JP" altLang="en-US" sz="1200" b="0">
              <a:solidFill>
                <a:sysClr val="windowText" lastClr="000000"/>
              </a:solidFill>
              <a:effectLst/>
              <a:latin typeface="+mn-lt"/>
              <a:ea typeface="+mn-ea"/>
              <a:cs typeface="+mn-cs"/>
            </a:rPr>
            <a:t>⑤部品等をロット購入して単価を算出する場合は、小数点以下を切り捨てて単価を算出してください。</a:t>
          </a:r>
          <a:endParaRPr lang="en-US" altLang="ja-JP" sz="1200" b="0">
            <a:solidFill>
              <a:sysClr val="windowText" lastClr="000000"/>
            </a:solidFill>
            <a:effectLst/>
            <a:latin typeface="+mn-lt"/>
            <a:ea typeface="+mn-ea"/>
            <a:cs typeface="+mn-cs"/>
          </a:endParaRPr>
        </a:p>
        <a:p>
          <a:r>
            <a:rPr lang="ja-JP" altLang="en-US" sz="1200" b="0">
              <a:solidFill>
                <a:sysClr val="windowText" lastClr="000000"/>
              </a:solidFill>
              <a:effectLst/>
              <a:latin typeface="+mn-lt"/>
              <a:ea typeface="+mn-ea"/>
              <a:cs typeface="+mn-cs"/>
            </a:rPr>
            <a:t>⑥</a:t>
          </a:r>
          <a:r>
            <a:rPr lang="ja-JP" altLang="ja-JP" sz="1200" b="0">
              <a:solidFill>
                <a:sysClr val="windowText" lastClr="000000"/>
              </a:solidFill>
              <a:effectLst/>
              <a:latin typeface="+mn-lt"/>
              <a:ea typeface="+mn-ea"/>
              <a:cs typeface="+mn-cs"/>
            </a:rPr>
            <a:t>原材料・副資材の単価が税抜</a:t>
          </a:r>
          <a:r>
            <a:rPr lang="en-US" altLang="ja-JP" sz="1200" b="0">
              <a:solidFill>
                <a:sysClr val="windowText" lastClr="000000"/>
              </a:solidFill>
              <a:effectLst/>
              <a:latin typeface="+mn-lt"/>
              <a:ea typeface="+mn-ea"/>
              <a:cs typeface="+mn-cs"/>
            </a:rPr>
            <a:t>100</a:t>
          </a:r>
          <a:r>
            <a:rPr lang="ja-JP" altLang="ja-JP" sz="1200" b="0">
              <a:solidFill>
                <a:sysClr val="windowText" lastClr="000000"/>
              </a:solidFill>
              <a:effectLst/>
              <a:latin typeface="+mn-lt"/>
              <a:ea typeface="+mn-ea"/>
              <a:cs typeface="+mn-cs"/>
            </a:rPr>
            <a:t>万円を超える場合、</a:t>
          </a:r>
          <a:r>
            <a:rPr lang="en-US" altLang="ja-JP" sz="1200" b="0">
              <a:solidFill>
                <a:sysClr val="windowText" lastClr="000000"/>
              </a:solidFill>
              <a:effectLst/>
              <a:latin typeface="+mn-lt"/>
              <a:ea typeface="+mn-ea"/>
              <a:cs typeface="+mn-cs"/>
            </a:rPr>
            <a:t>100</a:t>
          </a:r>
          <a:r>
            <a:rPr lang="ja-JP" altLang="ja-JP" sz="1200" b="0">
              <a:solidFill>
                <a:sysClr val="windowText" lastClr="000000"/>
              </a:solidFill>
              <a:effectLst/>
              <a:latin typeface="+mn-lt"/>
              <a:ea typeface="+mn-ea"/>
              <a:cs typeface="+mn-cs"/>
            </a:rPr>
            <a:t>万円までを助成金算定基礎額とします。</a:t>
          </a:r>
          <a:endParaRPr kumimoji="1" lang="ja-JP" altLang="en-US" sz="1200" b="0">
            <a:solidFill>
              <a:sysClr val="windowText" lastClr="00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7</xdr:col>
      <xdr:colOff>0</xdr:colOff>
      <xdr:row>29</xdr:row>
      <xdr:rowOff>0</xdr:rowOff>
    </xdr:from>
    <xdr:ext cx="18531" cy="185179"/>
    <xdr:sp macro="" textlink="">
      <xdr:nvSpPr>
        <xdr:cNvPr id="5" name="Text Box 2">
          <a:extLst>
            <a:ext uri="{FF2B5EF4-FFF2-40B4-BE49-F238E27FC236}">
              <a16:creationId xmlns:a16="http://schemas.microsoft.com/office/drawing/2014/main" id="{00000000-0008-0000-0200-000005000000}"/>
            </a:ext>
          </a:extLst>
        </xdr:cNvPr>
        <xdr:cNvSpPr txBox="1">
          <a:spLocks noChangeArrowheads="1"/>
        </xdr:cNvSpPr>
      </xdr:nvSpPr>
      <xdr:spPr bwMode="auto">
        <a:xfrm>
          <a:off x="6656294" y="4964206"/>
          <a:ext cx="18531"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clientData/>
  </xdr:oneCellAnchor>
  <xdr:oneCellAnchor>
    <xdr:from>
      <xdr:col>13</xdr:col>
      <xdr:colOff>1</xdr:colOff>
      <xdr:row>2</xdr:row>
      <xdr:rowOff>122465</xdr:rowOff>
    </xdr:from>
    <xdr:ext cx="6264088" cy="2293641"/>
    <xdr:sp macro="" textlink="">
      <xdr:nvSpPr>
        <xdr:cNvPr id="6" name="テキスト ボックス 5">
          <a:extLst>
            <a:ext uri="{FF2B5EF4-FFF2-40B4-BE49-F238E27FC236}">
              <a16:creationId xmlns:a16="http://schemas.microsoft.com/office/drawing/2014/main" id="{C03133F0-40DD-4E5C-B7A5-952ADC45F445}"/>
            </a:ext>
          </a:extLst>
        </xdr:cNvPr>
        <xdr:cNvSpPr txBox="1"/>
      </xdr:nvSpPr>
      <xdr:spPr>
        <a:xfrm>
          <a:off x="11418795" y="469847"/>
          <a:ext cx="6264088" cy="229364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b="0">
              <a:solidFill>
                <a:srgbClr val="FF0000"/>
              </a:solidFill>
              <a:effectLst/>
              <a:latin typeface="+mn-lt"/>
              <a:ea typeface="+mn-ea"/>
              <a:cs typeface="+mn-cs"/>
            </a:rPr>
            <a:t>【</a:t>
          </a:r>
          <a:r>
            <a:rPr lang="ja-JP" altLang="en-US" sz="1200" b="0">
              <a:solidFill>
                <a:srgbClr val="FF0000"/>
              </a:solidFill>
              <a:effectLst/>
              <a:latin typeface="+mn-lt"/>
              <a:ea typeface="+mn-ea"/>
              <a:cs typeface="+mn-cs"/>
            </a:rPr>
            <a:t>注意事項</a:t>
          </a:r>
          <a:r>
            <a:rPr lang="en-US" altLang="ja-JP" sz="1200" b="0">
              <a:solidFill>
                <a:srgbClr val="FF0000"/>
              </a:solidFill>
              <a:effectLst/>
              <a:latin typeface="+mn-lt"/>
              <a:ea typeface="+mn-ea"/>
              <a:cs typeface="+mn-cs"/>
            </a:rPr>
            <a:t>】</a:t>
          </a:r>
        </a:p>
        <a:p>
          <a:pPr lvl="0"/>
          <a:r>
            <a:rPr lang="ja-JP" altLang="en-US" sz="1200" b="0">
              <a:solidFill>
                <a:sysClr val="windowText" lastClr="000000"/>
              </a:solidFill>
              <a:effectLst/>
              <a:latin typeface="+mn-lt"/>
              <a:ea typeface="+mn-ea"/>
              <a:cs typeface="+mn-cs"/>
            </a:rPr>
            <a:t>①市内の拠点での使用が条件となります。</a:t>
          </a:r>
        </a:p>
        <a:p>
          <a:pPr lvl="0"/>
          <a:r>
            <a:rPr lang="ja-JP" altLang="en-US" sz="1200" b="0">
              <a:solidFill>
                <a:sysClr val="windowText" lastClr="000000"/>
              </a:solidFill>
              <a:effectLst/>
              <a:latin typeface="+mn-lt"/>
              <a:ea typeface="+mn-ea"/>
              <a:cs typeface="+mn-cs"/>
            </a:rPr>
            <a:t>②原則、既製品の機械装置（カタログ等に載っているもの）が対象となります。</a:t>
          </a:r>
        </a:p>
        <a:p>
          <a:pPr lvl="0"/>
          <a:r>
            <a:rPr lang="ja-JP" altLang="en-US" sz="1200" b="0">
              <a:solidFill>
                <a:sysClr val="windowText" lastClr="000000"/>
              </a:solidFill>
              <a:effectLst/>
              <a:latin typeface="+mn-lt"/>
              <a:ea typeface="+mn-ea"/>
              <a:cs typeface="+mn-cs"/>
            </a:rPr>
            <a:t>③汎用性の高いもの（事務用パソコンやその周辺機器、タブレット端末、スマートフォン等）は</a:t>
          </a:r>
          <a:endParaRPr lang="en-US" altLang="ja-JP" sz="1200" b="0">
            <a:solidFill>
              <a:sysClr val="windowText" lastClr="000000"/>
            </a:solidFill>
            <a:effectLst/>
            <a:latin typeface="+mn-lt"/>
            <a:ea typeface="+mn-ea"/>
            <a:cs typeface="+mn-cs"/>
          </a:endParaRPr>
        </a:p>
        <a:p>
          <a:pPr lvl="0"/>
          <a:r>
            <a:rPr lang="ja-JP" altLang="en-US" sz="1200" b="0">
              <a:solidFill>
                <a:sysClr val="windowText" lastClr="000000"/>
              </a:solidFill>
              <a:effectLst/>
              <a:latin typeface="+mn-lt"/>
              <a:ea typeface="+mn-ea"/>
              <a:cs typeface="+mn-cs"/>
            </a:rPr>
            <a:t>　助成対象外となります。</a:t>
          </a:r>
        </a:p>
        <a:p>
          <a:pPr lvl="0"/>
          <a:r>
            <a:rPr lang="ja-JP" altLang="en-US" sz="1200" b="0">
              <a:solidFill>
                <a:sysClr val="windowText" lastClr="000000"/>
              </a:solidFill>
              <a:effectLst/>
              <a:latin typeface="+mn-lt"/>
              <a:ea typeface="+mn-ea"/>
              <a:cs typeface="+mn-cs"/>
            </a:rPr>
            <a:t>④借用期間が助成対象期間を超える場合は按分で助成対象期間分を算出してください。</a:t>
          </a:r>
        </a:p>
        <a:p>
          <a:pPr lvl="0"/>
          <a:r>
            <a:rPr lang="ja-JP" altLang="en-US" sz="1200" b="0">
              <a:solidFill>
                <a:sysClr val="windowText" lastClr="000000"/>
              </a:solidFill>
              <a:effectLst/>
              <a:latin typeface="+mn-lt"/>
              <a:ea typeface="+mn-ea"/>
              <a:cs typeface="+mn-cs"/>
            </a:rPr>
            <a:t>⑤試作金型に係る費用は、「外注・委託費」に計上してください。</a:t>
          </a:r>
        </a:p>
        <a:p>
          <a:pPr lvl="0"/>
          <a:r>
            <a:rPr lang="ja-JP" altLang="en-US" sz="1200" b="0">
              <a:solidFill>
                <a:sysClr val="windowText" lastClr="000000"/>
              </a:solidFill>
              <a:effectLst/>
              <a:latin typeface="+mn-lt"/>
              <a:ea typeface="+mn-ea"/>
              <a:cs typeface="+mn-cs"/>
            </a:rPr>
            <a:t>⑥機械装置の単価（付属品を含めた機械装置一式）が税抜</a:t>
          </a:r>
          <a:r>
            <a:rPr lang="en-US" altLang="ja-JP" sz="1200" b="0">
              <a:solidFill>
                <a:sysClr val="windowText" lastClr="000000"/>
              </a:solidFill>
              <a:effectLst/>
              <a:latin typeface="+mn-lt"/>
              <a:ea typeface="+mn-ea"/>
              <a:cs typeface="+mn-cs"/>
            </a:rPr>
            <a:t>500</a:t>
          </a:r>
          <a:r>
            <a:rPr lang="ja-JP" altLang="en-US" sz="1200" b="0">
              <a:solidFill>
                <a:sysClr val="windowText" lastClr="000000"/>
              </a:solidFill>
              <a:effectLst/>
              <a:latin typeface="+mn-lt"/>
              <a:ea typeface="+mn-ea"/>
              <a:cs typeface="+mn-cs"/>
            </a:rPr>
            <a:t>万円を超える場合、</a:t>
          </a:r>
          <a:endParaRPr lang="en-US" altLang="ja-JP" sz="1200" b="0">
            <a:solidFill>
              <a:sysClr val="windowText" lastClr="000000"/>
            </a:solidFill>
            <a:effectLst/>
            <a:latin typeface="+mn-lt"/>
            <a:ea typeface="+mn-ea"/>
            <a:cs typeface="+mn-cs"/>
          </a:endParaRPr>
        </a:p>
        <a:p>
          <a:pPr lvl="0"/>
          <a:r>
            <a:rPr lang="ja-JP" altLang="en-US" sz="1200" b="0">
              <a:solidFill>
                <a:sysClr val="windowText" lastClr="000000"/>
              </a:solidFill>
              <a:effectLst/>
              <a:latin typeface="+mn-lt"/>
              <a:ea typeface="+mn-ea"/>
              <a:cs typeface="+mn-cs"/>
            </a:rPr>
            <a:t>　</a:t>
          </a:r>
          <a:r>
            <a:rPr lang="en-US" altLang="ja-JP" sz="1200" b="0">
              <a:solidFill>
                <a:sysClr val="windowText" lastClr="000000"/>
              </a:solidFill>
              <a:effectLst/>
              <a:latin typeface="+mn-lt"/>
              <a:ea typeface="+mn-ea"/>
              <a:cs typeface="+mn-cs"/>
            </a:rPr>
            <a:t>500</a:t>
          </a:r>
          <a:r>
            <a:rPr lang="ja-JP" altLang="en-US" sz="1200" b="0">
              <a:solidFill>
                <a:sysClr val="windowText" lastClr="000000"/>
              </a:solidFill>
              <a:effectLst/>
              <a:latin typeface="+mn-lt"/>
              <a:ea typeface="+mn-ea"/>
              <a:cs typeface="+mn-cs"/>
            </a:rPr>
            <a:t>万円までを助成金算定基礎額とします。</a:t>
          </a:r>
        </a:p>
        <a:p>
          <a:pPr lvl="0"/>
          <a:r>
            <a:rPr lang="ja-JP" altLang="en-US" sz="1200" b="0">
              <a:solidFill>
                <a:sysClr val="windowText" lastClr="000000"/>
              </a:solidFill>
              <a:effectLst/>
              <a:latin typeface="+mn-lt"/>
              <a:ea typeface="+mn-ea"/>
              <a:cs typeface="+mn-cs"/>
            </a:rPr>
            <a:t>⑦機械装置費の合計額が助成対象経費総額の</a:t>
          </a:r>
          <a:r>
            <a:rPr lang="en-US" altLang="ja-JP" sz="1200" b="0">
              <a:solidFill>
                <a:sysClr val="windowText" lastClr="000000"/>
              </a:solidFill>
              <a:effectLst/>
              <a:latin typeface="+mn-lt"/>
              <a:ea typeface="+mn-ea"/>
              <a:cs typeface="+mn-cs"/>
            </a:rPr>
            <a:t>50</a:t>
          </a:r>
          <a:r>
            <a:rPr lang="ja-JP" altLang="en-US" sz="1200" b="0">
              <a:solidFill>
                <a:sysClr val="windowText" lastClr="000000"/>
              </a:solidFill>
              <a:effectLst/>
              <a:latin typeface="+mn-lt"/>
              <a:ea typeface="+mn-ea"/>
              <a:cs typeface="+mn-cs"/>
            </a:rPr>
            <a:t>％を超える場合、</a:t>
          </a:r>
          <a:endParaRPr lang="en-US" altLang="ja-JP" sz="1200" b="0">
            <a:solidFill>
              <a:sysClr val="windowText" lastClr="000000"/>
            </a:solidFill>
            <a:effectLst/>
            <a:latin typeface="+mn-lt"/>
            <a:ea typeface="+mn-ea"/>
            <a:cs typeface="+mn-cs"/>
          </a:endParaRPr>
        </a:p>
        <a:p>
          <a:pPr lvl="0"/>
          <a:r>
            <a:rPr lang="ja-JP" altLang="en-US" sz="1200" b="0">
              <a:solidFill>
                <a:sysClr val="windowText" lastClr="000000"/>
              </a:solidFill>
              <a:effectLst/>
              <a:latin typeface="+mn-lt"/>
              <a:ea typeface="+mn-ea"/>
              <a:cs typeface="+mn-cs"/>
            </a:rPr>
            <a:t>　助成対象経費総額の</a:t>
          </a:r>
          <a:r>
            <a:rPr lang="en-US" altLang="ja-JP" sz="1200" b="0">
              <a:solidFill>
                <a:sysClr val="windowText" lastClr="000000"/>
              </a:solidFill>
              <a:effectLst/>
              <a:latin typeface="+mn-lt"/>
              <a:ea typeface="+mn-ea"/>
              <a:cs typeface="+mn-cs"/>
            </a:rPr>
            <a:t>50</a:t>
          </a:r>
          <a:r>
            <a:rPr lang="ja-JP" altLang="en-US" sz="1200" b="0">
              <a:solidFill>
                <a:sysClr val="windowText" lastClr="000000"/>
              </a:solidFill>
              <a:effectLst/>
              <a:latin typeface="+mn-lt"/>
              <a:ea typeface="+mn-ea"/>
              <a:cs typeface="+mn-cs"/>
            </a:rPr>
            <a:t>％までを助成金算定基礎額とします。</a:t>
          </a:r>
          <a:endParaRPr kumimoji="1" lang="ja-JP" altLang="en-US" sz="1200" b="0">
            <a:solidFill>
              <a:sysClr val="windowText" lastClr="00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7</xdr:col>
      <xdr:colOff>0</xdr:colOff>
      <xdr:row>29</xdr:row>
      <xdr:rowOff>0</xdr:rowOff>
    </xdr:from>
    <xdr:ext cx="18531" cy="185179"/>
    <xdr:sp macro="" textlink="">
      <xdr:nvSpPr>
        <xdr:cNvPr id="13" name="Text Box 2">
          <a:extLst>
            <a:ext uri="{FF2B5EF4-FFF2-40B4-BE49-F238E27FC236}">
              <a16:creationId xmlns:a16="http://schemas.microsoft.com/office/drawing/2014/main" id="{00000000-0008-0000-0300-00000D000000}"/>
            </a:ext>
          </a:extLst>
        </xdr:cNvPr>
        <xdr:cNvSpPr txBox="1">
          <a:spLocks noChangeArrowheads="1"/>
        </xdr:cNvSpPr>
      </xdr:nvSpPr>
      <xdr:spPr bwMode="auto">
        <a:xfrm>
          <a:off x="6543675" y="5048250"/>
          <a:ext cx="18531"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clientData/>
  </xdr:oneCellAnchor>
  <xdr:oneCellAnchor>
    <xdr:from>
      <xdr:col>12</xdr:col>
      <xdr:colOff>625928</xdr:colOff>
      <xdr:row>3</xdr:row>
      <xdr:rowOff>0</xdr:rowOff>
    </xdr:from>
    <xdr:ext cx="5320393" cy="1293046"/>
    <xdr:sp macro="" textlink="">
      <xdr:nvSpPr>
        <xdr:cNvPr id="5" name="テキスト ボックス 4">
          <a:extLst>
            <a:ext uri="{FF2B5EF4-FFF2-40B4-BE49-F238E27FC236}">
              <a16:creationId xmlns:a16="http://schemas.microsoft.com/office/drawing/2014/main" id="{31084C91-A7D3-44CE-9C9B-9FF91FE05B79}"/>
            </a:ext>
          </a:extLst>
        </xdr:cNvPr>
        <xdr:cNvSpPr txBox="1"/>
      </xdr:nvSpPr>
      <xdr:spPr>
        <a:xfrm>
          <a:off x="10518321" y="625929"/>
          <a:ext cx="5320393" cy="12930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①汎用性の高いもの、外注・委託先の資産となるものは助成対象外となります。</a:t>
          </a:r>
        </a:p>
        <a:p>
          <a:pPr lvl="0"/>
          <a:r>
            <a:rPr lang="ja-JP" altLang="en-US" sz="1200">
              <a:solidFill>
                <a:sysClr val="windowText" lastClr="000000"/>
              </a:solidFill>
              <a:effectLst/>
              <a:latin typeface="+mn-lt"/>
              <a:ea typeface="+mn-ea"/>
              <a:cs typeface="+mn-cs"/>
            </a:rPr>
            <a:t>②自社専用仕様の特注部品を使用する場合は、本経費に含めてください。</a:t>
          </a:r>
        </a:p>
        <a:p>
          <a:pPr lvl="0"/>
          <a:r>
            <a:rPr lang="ja-JP" altLang="en-US" sz="1200">
              <a:solidFill>
                <a:sysClr val="windowText" lastClr="000000"/>
              </a:solidFill>
              <a:effectLst/>
              <a:latin typeface="+mn-lt"/>
              <a:ea typeface="+mn-ea"/>
              <a:cs typeface="+mn-cs"/>
            </a:rPr>
            <a:t>③試作金型に係る費用は、本経費に含めてください。</a:t>
          </a:r>
        </a:p>
        <a:p>
          <a:pPr lvl="0"/>
          <a:r>
            <a:rPr lang="ja-JP" altLang="en-US" sz="1200">
              <a:solidFill>
                <a:sysClr val="windowText" lastClr="000000"/>
              </a:solidFill>
              <a:effectLst/>
              <a:latin typeface="+mn-lt"/>
              <a:ea typeface="+mn-ea"/>
              <a:cs typeface="+mn-cs"/>
            </a:rPr>
            <a:t>④外注・委託費の合計額が助成対象経費総額の</a:t>
          </a:r>
          <a:r>
            <a:rPr lang="en-US" altLang="ja-JP" sz="1200">
              <a:solidFill>
                <a:sysClr val="windowText" lastClr="000000"/>
              </a:solidFill>
              <a:effectLst/>
              <a:latin typeface="+mn-lt"/>
              <a:ea typeface="+mn-ea"/>
              <a:cs typeface="+mn-cs"/>
            </a:rPr>
            <a:t>50</a:t>
          </a:r>
          <a:r>
            <a:rPr lang="ja-JP" altLang="en-US" sz="1200">
              <a:solidFill>
                <a:sysClr val="windowText" lastClr="000000"/>
              </a:solidFill>
              <a:effectLst/>
              <a:latin typeface="+mn-lt"/>
              <a:ea typeface="+mn-ea"/>
              <a:cs typeface="+mn-cs"/>
            </a:rPr>
            <a:t>％を超える場合、</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助成対象経費総額の</a:t>
          </a:r>
          <a:r>
            <a:rPr lang="en-US" altLang="ja-JP" sz="1200">
              <a:solidFill>
                <a:sysClr val="windowText" lastClr="000000"/>
              </a:solidFill>
              <a:effectLst/>
              <a:latin typeface="+mn-lt"/>
              <a:ea typeface="+mn-ea"/>
              <a:cs typeface="+mn-cs"/>
            </a:rPr>
            <a:t>50</a:t>
          </a:r>
          <a:r>
            <a:rPr lang="ja-JP" altLang="en-US" sz="1200">
              <a:solidFill>
                <a:sysClr val="windowText" lastClr="000000"/>
              </a:solidFill>
              <a:effectLst/>
              <a:latin typeface="+mn-lt"/>
              <a:ea typeface="+mn-ea"/>
              <a:cs typeface="+mn-cs"/>
            </a:rPr>
            <a:t>％までを助成金算定基礎額とします。</a:t>
          </a:r>
          <a:endParaRPr kumimoji="1" lang="ja-JP" altLang="en-US" sz="1200" b="0">
            <a:solidFill>
              <a:sysClr val="windowText" lastClr="0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12</xdr:col>
      <xdr:colOff>639536</xdr:colOff>
      <xdr:row>3</xdr:row>
      <xdr:rowOff>95250</xdr:rowOff>
    </xdr:from>
    <xdr:ext cx="5038725" cy="2462892"/>
    <xdr:sp macro="" textlink="">
      <xdr:nvSpPr>
        <xdr:cNvPr id="4" name="テキスト ボックス 3">
          <a:extLst>
            <a:ext uri="{FF2B5EF4-FFF2-40B4-BE49-F238E27FC236}">
              <a16:creationId xmlns:a16="http://schemas.microsoft.com/office/drawing/2014/main" id="{3635B240-53AD-429C-8543-8FD42A281CFD}"/>
            </a:ext>
          </a:extLst>
        </xdr:cNvPr>
        <xdr:cNvSpPr txBox="1"/>
      </xdr:nvSpPr>
      <xdr:spPr>
        <a:xfrm>
          <a:off x="10559143" y="721179"/>
          <a:ext cx="5038725" cy="246289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①事業計画以外の業務遂行にも使用する特許・実用新案等は除きます。</a:t>
          </a:r>
        </a:p>
        <a:p>
          <a:pPr lvl="0"/>
          <a:r>
            <a:rPr lang="ja-JP" altLang="en-US" sz="1200">
              <a:solidFill>
                <a:sysClr val="windowText" lastClr="000000"/>
              </a:solidFill>
              <a:effectLst/>
              <a:latin typeface="+mn-lt"/>
              <a:ea typeface="+mn-ea"/>
              <a:cs typeface="+mn-cs"/>
            </a:rPr>
            <a:t>②特許庁に納付する特許出願料、審査請求料（印紙代）、特許料</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年金等</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審決取消訴訟に係る経費は助成対象外となります。</a:t>
          </a:r>
        </a:p>
        <a:p>
          <a:pPr lvl="0"/>
          <a:r>
            <a:rPr lang="ja-JP" altLang="en-US" sz="1200">
              <a:solidFill>
                <a:sysClr val="windowText" lastClr="000000"/>
              </a:solidFill>
              <a:effectLst/>
              <a:latin typeface="+mn-lt"/>
              <a:ea typeface="+mn-ea"/>
              <a:cs typeface="+mn-cs"/>
            </a:rPr>
            <a:t>③助成金を受け出願又は取得した産業財産権は、</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一定期間（本助成金の交付決定を受けた日の属する年度の末日から、</a:t>
          </a:r>
          <a:endParaRPr lang="en-US" altLang="ja-JP" sz="1200">
            <a:solidFill>
              <a:sysClr val="windowText" lastClr="000000"/>
            </a:solidFill>
            <a:effectLst/>
            <a:latin typeface="+mn-lt"/>
            <a:ea typeface="+mn-ea"/>
            <a:cs typeface="+mn-cs"/>
          </a:endParaRPr>
        </a:p>
        <a:p>
          <a:pPr lvl="0"/>
          <a:r>
            <a:rPr lang="ja-JP" altLang="en-US" sz="1200" baseline="0">
              <a:solidFill>
                <a:sysClr val="windowText" lastClr="000000"/>
              </a:solidFill>
              <a:effectLst/>
              <a:latin typeface="+mn-lt"/>
              <a:ea typeface="+mn-ea"/>
              <a:cs typeface="+mn-cs"/>
            </a:rPr>
            <a:t>　</a:t>
          </a:r>
          <a:r>
            <a:rPr lang="ja-JP" altLang="en-US" sz="1200">
              <a:solidFill>
                <a:sysClr val="windowText" lastClr="000000"/>
              </a:solidFill>
              <a:effectLst/>
              <a:latin typeface="+mn-lt"/>
              <a:ea typeface="+mn-ea"/>
              <a:cs typeface="+mn-cs"/>
            </a:rPr>
            <a:t>５年間）処分が制限されます。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期間内に譲渡及び実施権の設定を予定している場合には</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助成対象経費として計上できません。</a:t>
          </a:r>
        </a:p>
        <a:p>
          <a:pPr lvl="0"/>
          <a:r>
            <a:rPr lang="ja-JP" altLang="en-US" sz="1200">
              <a:solidFill>
                <a:sysClr val="windowText" lastClr="000000"/>
              </a:solidFill>
              <a:effectLst/>
              <a:latin typeface="+mn-lt"/>
              <a:ea typeface="+mn-ea"/>
              <a:cs typeface="+mn-cs"/>
            </a:rPr>
            <a:t>④産業財産権経費が</a:t>
          </a:r>
          <a:r>
            <a:rPr lang="en-US" altLang="ja-JP" sz="1200">
              <a:solidFill>
                <a:sysClr val="windowText" lastClr="000000"/>
              </a:solidFill>
              <a:effectLst/>
              <a:latin typeface="+mn-lt"/>
              <a:ea typeface="+mn-ea"/>
              <a:cs typeface="+mn-cs"/>
            </a:rPr>
            <a:t>200</a:t>
          </a:r>
          <a:r>
            <a:rPr lang="ja-JP" altLang="en-US" sz="1200">
              <a:solidFill>
                <a:sysClr val="windowText" lastClr="000000"/>
              </a:solidFill>
              <a:effectLst/>
              <a:latin typeface="+mn-lt"/>
              <a:ea typeface="+mn-ea"/>
              <a:cs typeface="+mn-cs"/>
            </a:rPr>
            <a:t>万円を超える場合、</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200</a:t>
          </a:r>
          <a:r>
            <a:rPr lang="ja-JP" altLang="en-US" sz="1200">
              <a:solidFill>
                <a:sysClr val="windowText" lastClr="000000"/>
              </a:solidFill>
              <a:effectLst/>
              <a:latin typeface="+mn-lt"/>
              <a:ea typeface="+mn-ea"/>
              <a:cs typeface="+mn-cs"/>
            </a:rPr>
            <a:t>万円までを助成金算定基礎額とします。</a:t>
          </a:r>
          <a:endParaRPr kumimoji="1" lang="ja-JP" altLang="en-US" sz="1200" b="0">
            <a:solidFill>
              <a:sysClr val="windowText" lastClr="00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6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15</xdr:col>
      <xdr:colOff>677009</xdr:colOff>
      <xdr:row>0</xdr:row>
      <xdr:rowOff>136071</xdr:rowOff>
    </xdr:from>
    <xdr:ext cx="6293049" cy="6259278"/>
    <xdr:sp macro="" textlink="">
      <xdr:nvSpPr>
        <xdr:cNvPr id="4" name="テキスト ボックス 3">
          <a:extLst>
            <a:ext uri="{FF2B5EF4-FFF2-40B4-BE49-F238E27FC236}">
              <a16:creationId xmlns:a16="http://schemas.microsoft.com/office/drawing/2014/main" id="{7362DDF5-A1B2-44FA-A524-BC7EED820148}"/>
            </a:ext>
          </a:extLst>
        </xdr:cNvPr>
        <xdr:cNvSpPr txBox="1"/>
      </xdr:nvSpPr>
      <xdr:spPr>
        <a:xfrm>
          <a:off x="13003480" y="136071"/>
          <a:ext cx="6293049" cy="625927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（算出方法）</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直近の給与明細をもとに、下記の計算式に従い、従事者の人件費を算出してください。ただし、下記計算式に基づく時間単価が</a:t>
          </a:r>
          <a:r>
            <a:rPr lang="en-US" altLang="ja-JP" sz="1200">
              <a:solidFill>
                <a:sysClr val="windowText" lastClr="000000"/>
              </a:solidFill>
              <a:effectLst/>
              <a:latin typeface="+mn-lt"/>
              <a:ea typeface="+mn-ea"/>
              <a:cs typeface="+mn-cs"/>
            </a:rPr>
            <a:t>3,000</a:t>
          </a:r>
          <a:r>
            <a:rPr lang="ja-JP" altLang="en-US" sz="1200">
              <a:solidFill>
                <a:sysClr val="windowText" lastClr="000000"/>
              </a:solidFill>
              <a:effectLst/>
              <a:latin typeface="+mn-lt"/>
              <a:ea typeface="+mn-ea"/>
              <a:cs typeface="+mn-cs"/>
            </a:rPr>
            <a:t>円を超えた場合は一律</a:t>
          </a:r>
          <a:r>
            <a:rPr lang="en-US" altLang="ja-JP" sz="1200">
              <a:solidFill>
                <a:sysClr val="windowText" lastClr="000000"/>
              </a:solidFill>
              <a:effectLst/>
              <a:latin typeface="+mn-lt"/>
              <a:ea typeface="+mn-ea"/>
              <a:cs typeface="+mn-cs"/>
            </a:rPr>
            <a:t>3,000</a:t>
          </a:r>
          <a:r>
            <a:rPr lang="ja-JP" altLang="en-US" sz="1200">
              <a:solidFill>
                <a:sysClr val="windowText" lastClr="000000"/>
              </a:solidFill>
              <a:effectLst/>
              <a:latin typeface="+mn-lt"/>
              <a:ea typeface="+mn-ea"/>
              <a:cs typeface="+mn-cs"/>
            </a:rPr>
            <a:t>円で計算してください。</a:t>
          </a:r>
        </a:p>
        <a:p>
          <a:pPr lvl="0"/>
          <a:r>
            <a:rPr lang="ja-JP" altLang="en-US" sz="1200">
              <a:solidFill>
                <a:sysClr val="windowText" lastClr="000000"/>
              </a:solidFill>
              <a:effectLst/>
              <a:latin typeface="+mn-lt"/>
              <a:ea typeface="+mn-ea"/>
              <a:cs typeface="+mn-cs"/>
            </a:rPr>
            <a:t>人件費＝時間単価</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従事時間</a:t>
          </a:r>
        </a:p>
        <a:p>
          <a:pPr lvl="0"/>
          <a:r>
            <a:rPr lang="ja-JP" altLang="en-US" sz="1200">
              <a:solidFill>
                <a:sysClr val="windowText" lastClr="000000"/>
              </a:solidFill>
              <a:effectLst/>
              <a:latin typeface="+mn-lt"/>
              <a:ea typeface="+mn-ea"/>
              <a:cs typeface="+mn-cs"/>
            </a:rPr>
            <a:t>時間単価＝月額報酬</a:t>
          </a:r>
          <a:r>
            <a:rPr lang="en-US" altLang="ja-JP" sz="1200">
              <a:solidFill>
                <a:sysClr val="windowText" lastClr="000000"/>
              </a:solidFill>
              <a:effectLst/>
              <a:latin typeface="+mn-lt"/>
              <a:ea typeface="+mn-ea"/>
              <a:cs typeface="+mn-cs"/>
            </a:rPr>
            <a:t>÷160</a:t>
          </a:r>
          <a:r>
            <a:rPr lang="ja-JP" altLang="en-US" sz="1200">
              <a:solidFill>
                <a:sysClr val="windowText" lastClr="000000"/>
              </a:solidFill>
              <a:effectLst/>
              <a:latin typeface="+mn-lt"/>
              <a:ea typeface="+mn-ea"/>
              <a:cs typeface="+mn-cs"/>
            </a:rPr>
            <a:t>（小数点以下切り捨て）</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月額報酬＝基本給＋諸手当（賞与及び時間外労働に対する賃金を除く）</a:t>
          </a:r>
        </a:p>
        <a:p>
          <a:pPr lvl="0"/>
          <a:r>
            <a:rPr lang="ja-JP" altLang="en-US" sz="1200">
              <a:solidFill>
                <a:sysClr val="windowText" lastClr="000000"/>
              </a:solidFill>
              <a:effectLst/>
              <a:latin typeface="+mn-lt"/>
              <a:ea typeface="+mn-ea"/>
              <a:cs typeface="+mn-cs"/>
            </a:rPr>
            <a:t>通勤手当がまとめて支給されている場合は、各月に按分して月額報酬を算出してください。</a:t>
          </a:r>
        </a:p>
        <a:p>
          <a:pPr lvl="0"/>
          <a:r>
            <a:rPr lang="ja-JP" altLang="en-US" sz="1200">
              <a:solidFill>
                <a:sysClr val="windowText" lastClr="000000"/>
              </a:solidFill>
              <a:effectLst/>
              <a:latin typeface="+mn-lt"/>
              <a:ea typeface="+mn-ea"/>
              <a:cs typeface="+mn-cs"/>
            </a:rPr>
            <a:t>諸手当は、給与規定等に算定根拠が明示されているものに限られます。</a:t>
          </a:r>
          <a:endParaRPr lang="en-US" altLang="ja-JP" sz="1200">
            <a:solidFill>
              <a:sysClr val="windowText" lastClr="000000"/>
            </a:solidFill>
            <a:effectLst/>
            <a:latin typeface="+mn-lt"/>
            <a:ea typeface="+mn-ea"/>
            <a:cs typeface="+mn-cs"/>
          </a:endParaRPr>
        </a:p>
        <a:p>
          <a:pPr lvl="0"/>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（計算例）</a:t>
          </a:r>
        </a:p>
        <a:p>
          <a:pPr lvl="0"/>
          <a:r>
            <a:rPr lang="ja-JP" altLang="en-US" sz="1200">
              <a:solidFill>
                <a:sysClr val="windowText" lastClr="000000"/>
              </a:solidFill>
              <a:effectLst/>
              <a:latin typeface="+mn-lt"/>
              <a:ea typeface="+mn-ea"/>
              <a:cs typeface="+mn-cs"/>
            </a:rPr>
            <a:t>　　　基本給：</a:t>
          </a:r>
          <a:r>
            <a:rPr lang="en-US" altLang="ja-JP" sz="1200">
              <a:solidFill>
                <a:sysClr val="windowText" lastClr="000000"/>
              </a:solidFill>
              <a:effectLst/>
              <a:latin typeface="+mn-lt"/>
              <a:ea typeface="+mn-ea"/>
              <a:cs typeface="+mn-cs"/>
            </a:rPr>
            <a:t>250,000</a:t>
          </a:r>
          <a:r>
            <a:rPr lang="ja-JP" altLang="en-US" sz="1200">
              <a:solidFill>
                <a:sysClr val="windowText" lastClr="000000"/>
              </a:solidFill>
              <a:effectLst/>
              <a:latin typeface="+mn-lt"/>
              <a:ea typeface="+mn-ea"/>
              <a:cs typeface="+mn-cs"/>
            </a:rPr>
            <a:t>円、住宅手当：</a:t>
          </a:r>
          <a:r>
            <a:rPr lang="en-US" altLang="ja-JP" sz="1200">
              <a:solidFill>
                <a:sysClr val="windowText" lastClr="000000"/>
              </a:solidFill>
              <a:effectLst/>
              <a:latin typeface="+mn-lt"/>
              <a:ea typeface="+mn-ea"/>
              <a:cs typeface="+mn-cs"/>
            </a:rPr>
            <a:t>7,000</a:t>
          </a:r>
          <a:r>
            <a:rPr lang="ja-JP" altLang="en-US" sz="1200">
              <a:solidFill>
                <a:sysClr val="windowText" lastClr="000000"/>
              </a:solidFill>
              <a:effectLst/>
              <a:latin typeface="+mn-lt"/>
              <a:ea typeface="+mn-ea"/>
              <a:cs typeface="+mn-cs"/>
            </a:rPr>
            <a:t>円、通勤手当：</a:t>
          </a:r>
          <a:r>
            <a:rPr lang="en-US" altLang="ja-JP" sz="1200">
              <a:solidFill>
                <a:sysClr val="windowText" lastClr="000000"/>
              </a:solidFill>
              <a:effectLst/>
              <a:latin typeface="+mn-lt"/>
              <a:ea typeface="+mn-ea"/>
              <a:cs typeface="+mn-cs"/>
            </a:rPr>
            <a:t>60,000</a:t>
          </a:r>
          <a:r>
            <a:rPr lang="ja-JP" altLang="en-US" sz="1200">
              <a:solidFill>
                <a:sysClr val="windowText" lastClr="000000"/>
              </a:solidFill>
              <a:effectLst/>
              <a:latin typeface="+mn-lt"/>
              <a:ea typeface="+mn-ea"/>
              <a:cs typeface="+mn-cs"/>
            </a:rPr>
            <a:t>円（６か月分）</a:t>
          </a:r>
        </a:p>
        <a:p>
          <a:pPr lvl="0"/>
          <a:r>
            <a:rPr lang="ja-JP" altLang="en-US" sz="1200">
              <a:solidFill>
                <a:sysClr val="windowText" lastClr="000000"/>
              </a:solidFill>
              <a:effectLst/>
              <a:latin typeface="+mn-lt"/>
              <a:ea typeface="+mn-ea"/>
              <a:cs typeface="+mn-cs"/>
            </a:rPr>
            <a:t>　　　時間単価＝月額報酬</a:t>
          </a:r>
          <a:r>
            <a:rPr lang="en-US" altLang="ja-JP" sz="1200">
              <a:solidFill>
                <a:sysClr val="windowText" lastClr="000000"/>
              </a:solidFill>
              <a:effectLst/>
              <a:latin typeface="+mn-lt"/>
              <a:ea typeface="+mn-ea"/>
              <a:cs typeface="+mn-cs"/>
            </a:rPr>
            <a:t>÷160</a:t>
          </a: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250,000</a:t>
          </a:r>
          <a:r>
            <a:rPr lang="ja-JP" altLang="en-US" sz="1200">
              <a:solidFill>
                <a:sysClr val="windowText" lastClr="000000"/>
              </a:solidFill>
              <a:effectLst/>
              <a:latin typeface="+mn-lt"/>
              <a:ea typeface="+mn-ea"/>
              <a:cs typeface="+mn-cs"/>
            </a:rPr>
            <a:t>＋</a:t>
          </a:r>
          <a:r>
            <a:rPr lang="en-US" altLang="ja-JP" sz="1200">
              <a:solidFill>
                <a:sysClr val="windowText" lastClr="000000"/>
              </a:solidFill>
              <a:effectLst/>
              <a:latin typeface="+mn-lt"/>
              <a:ea typeface="+mn-ea"/>
              <a:cs typeface="+mn-cs"/>
            </a:rPr>
            <a:t>7,000</a:t>
          </a:r>
          <a:r>
            <a:rPr lang="ja-JP" altLang="en-US" sz="1200">
              <a:solidFill>
                <a:sysClr val="windowText" lastClr="000000"/>
              </a:solidFill>
              <a:effectLst/>
              <a:latin typeface="+mn-lt"/>
              <a:ea typeface="+mn-ea"/>
              <a:cs typeface="+mn-cs"/>
            </a:rPr>
            <a:t>＋</a:t>
          </a:r>
          <a:r>
            <a:rPr lang="en-US" altLang="ja-JP" sz="1200">
              <a:solidFill>
                <a:sysClr val="windowText" lastClr="000000"/>
              </a:solidFill>
              <a:effectLst/>
              <a:latin typeface="+mn-lt"/>
              <a:ea typeface="+mn-ea"/>
              <a:cs typeface="+mn-cs"/>
            </a:rPr>
            <a:t>60,000÷</a:t>
          </a:r>
          <a:r>
            <a:rPr lang="ja-JP" altLang="en-US" sz="1200">
              <a:solidFill>
                <a:sysClr val="windowText" lastClr="000000"/>
              </a:solidFill>
              <a:effectLst/>
              <a:latin typeface="+mn-lt"/>
              <a:ea typeface="+mn-ea"/>
              <a:cs typeface="+mn-cs"/>
            </a:rPr>
            <a:t>６）</a:t>
          </a:r>
          <a:r>
            <a:rPr lang="en-US" altLang="ja-JP" sz="1200">
              <a:solidFill>
                <a:sysClr val="windowText" lastClr="000000"/>
              </a:solidFill>
              <a:effectLst/>
              <a:latin typeface="+mn-lt"/>
              <a:ea typeface="+mn-ea"/>
              <a:cs typeface="+mn-cs"/>
            </a:rPr>
            <a:t>÷160</a:t>
          </a: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267,000÷160</a:t>
          </a: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1,668.75</a:t>
          </a:r>
          <a:r>
            <a:rPr lang="ja-JP" altLang="en-US" sz="1200">
              <a:solidFill>
                <a:sysClr val="windowText" lastClr="000000"/>
              </a:solidFill>
              <a:effectLst/>
              <a:latin typeface="+mn-lt"/>
              <a:ea typeface="+mn-ea"/>
              <a:cs typeface="+mn-cs"/>
            </a:rPr>
            <a:t>円</a:t>
          </a: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1,668</a:t>
          </a:r>
          <a:r>
            <a:rPr lang="ja-JP" altLang="en-US" sz="1200">
              <a:solidFill>
                <a:sysClr val="windowText" lastClr="000000"/>
              </a:solidFill>
              <a:effectLst/>
              <a:latin typeface="+mn-lt"/>
              <a:ea typeface="+mn-ea"/>
              <a:cs typeface="+mn-cs"/>
            </a:rPr>
            <a:t>円（小数点以下切り捨て、</a:t>
          </a:r>
          <a:r>
            <a:rPr lang="en-US" altLang="ja-JP" sz="1200">
              <a:solidFill>
                <a:sysClr val="windowText" lastClr="000000"/>
              </a:solidFill>
              <a:effectLst/>
              <a:latin typeface="+mn-lt"/>
              <a:ea typeface="+mn-ea"/>
              <a:cs typeface="+mn-cs"/>
            </a:rPr>
            <a:t>3,000</a:t>
          </a:r>
          <a:r>
            <a:rPr lang="ja-JP" altLang="en-US" sz="1200">
              <a:solidFill>
                <a:sysClr val="windowText" lastClr="000000"/>
              </a:solidFill>
              <a:effectLst/>
              <a:latin typeface="+mn-lt"/>
              <a:ea typeface="+mn-ea"/>
              <a:cs typeface="+mn-cs"/>
            </a:rPr>
            <a:t>円を超える場合は</a:t>
          </a:r>
          <a:r>
            <a:rPr lang="en-US" altLang="ja-JP" sz="1200">
              <a:solidFill>
                <a:sysClr val="windowText" lastClr="000000"/>
              </a:solidFill>
              <a:effectLst/>
              <a:latin typeface="+mn-lt"/>
              <a:ea typeface="+mn-ea"/>
              <a:cs typeface="+mn-cs"/>
            </a:rPr>
            <a:t>3,000</a:t>
          </a:r>
          <a:r>
            <a:rPr lang="ja-JP" altLang="en-US" sz="1200">
              <a:solidFill>
                <a:sysClr val="windowText" lastClr="000000"/>
              </a:solidFill>
              <a:effectLst/>
              <a:latin typeface="+mn-lt"/>
              <a:ea typeface="+mn-ea"/>
              <a:cs typeface="+mn-cs"/>
            </a:rPr>
            <a:t>円）</a:t>
          </a:r>
        </a:p>
        <a:p>
          <a:pPr lvl="0"/>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（注意事項）</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①対象とする人員は原則、市内の拠点で勤務するものに限ります。</a:t>
          </a:r>
        </a:p>
        <a:p>
          <a:pPr lvl="0"/>
          <a:r>
            <a:rPr lang="ja-JP" altLang="en-US" sz="1200">
              <a:solidFill>
                <a:sysClr val="windowText" lastClr="000000"/>
              </a:solidFill>
              <a:effectLst/>
              <a:latin typeface="+mn-lt"/>
              <a:ea typeface="+mn-ea"/>
              <a:cs typeface="+mn-cs"/>
            </a:rPr>
            <a:t>②履歴事項全部証明書に役員として登記されている方、個人事業主の方の人件費は対象となりません。</a:t>
          </a:r>
        </a:p>
        <a:p>
          <a:pPr lvl="0"/>
          <a:r>
            <a:rPr lang="ja-JP" altLang="en-US" sz="1200">
              <a:solidFill>
                <a:sysClr val="windowText" lastClr="000000"/>
              </a:solidFill>
              <a:effectLst/>
              <a:latin typeface="+mn-lt"/>
              <a:ea typeface="+mn-ea"/>
              <a:cs typeface="+mn-cs"/>
            </a:rPr>
            <a:t>③対象は正社員のみで、パート・アルバイト、他社からの出向社員、臨時社員（有期雇用）等は対象となりません。</a:t>
          </a:r>
        </a:p>
        <a:p>
          <a:pPr lvl="0"/>
          <a:r>
            <a:rPr lang="ja-JP" altLang="en-US" sz="1200">
              <a:solidFill>
                <a:sysClr val="windowText" lastClr="000000"/>
              </a:solidFill>
              <a:effectLst/>
              <a:latin typeface="+mn-lt"/>
              <a:ea typeface="+mn-ea"/>
              <a:cs typeface="+mn-cs"/>
            </a:rPr>
            <a:t>④研究開発に直接従事するもののみが対象となり、経理等単なる事務作業は対象となりません。</a:t>
          </a:r>
        </a:p>
        <a:p>
          <a:pPr lvl="0"/>
          <a:r>
            <a:rPr lang="ja-JP" altLang="en-US" sz="1200">
              <a:solidFill>
                <a:sysClr val="windowText" lastClr="000000"/>
              </a:solidFill>
              <a:effectLst/>
              <a:latin typeface="+mn-lt"/>
              <a:ea typeface="+mn-ea"/>
              <a:cs typeface="+mn-cs"/>
            </a:rPr>
            <a:t>⑤従事時間は</a:t>
          </a:r>
          <a:r>
            <a:rPr lang="en-US" altLang="ja-JP" sz="1200">
              <a:solidFill>
                <a:sysClr val="windowText" lastClr="000000"/>
              </a:solidFill>
              <a:effectLst/>
              <a:latin typeface="+mn-lt"/>
              <a:ea typeface="+mn-ea"/>
              <a:cs typeface="+mn-cs"/>
            </a:rPr>
            <a:t>30</a:t>
          </a:r>
          <a:r>
            <a:rPr lang="ja-JP" altLang="en-US" sz="1200">
              <a:solidFill>
                <a:sysClr val="windowText" lastClr="000000"/>
              </a:solidFill>
              <a:effectLst/>
              <a:latin typeface="+mn-lt"/>
              <a:ea typeface="+mn-ea"/>
              <a:cs typeface="+mn-cs"/>
            </a:rPr>
            <a:t>分単位で計算してください。（</a:t>
          </a:r>
          <a:r>
            <a:rPr lang="en-US" altLang="ja-JP" sz="1200">
              <a:solidFill>
                <a:sysClr val="windowText" lastClr="000000"/>
              </a:solidFill>
              <a:effectLst/>
              <a:latin typeface="+mn-lt"/>
              <a:ea typeface="+mn-ea"/>
              <a:cs typeface="+mn-cs"/>
            </a:rPr>
            <a:t>120</a:t>
          </a:r>
          <a:r>
            <a:rPr lang="ja-JP" altLang="en-US" sz="1200">
              <a:solidFill>
                <a:sysClr val="windowText" lastClr="000000"/>
              </a:solidFill>
              <a:effectLst/>
              <a:latin typeface="+mn-lt"/>
              <a:ea typeface="+mn-ea"/>
              <a:cs typeface="+mn-cs"/>
            </a:rPr>
            <a:t>時間</a:t>
          </a:r>
          <a:r>
            <a:rPr lang="en-US" altLang="ja-JP" sz="1200">
              <a:solidFill>
                <a:sysClr val="windowText" lastClr="000000"/>
              </a:solidFill>
              <a:effectLst/>
              <a:latin typeface="+mn-lt"/>
              <a:ea typeface="+mn-ea"/>
              <a:cs typeface="+mn-cs"/>
            </a:rPr>
            <a:t>30</a:t>
          </a:r>
          <a:r>
            <a:rPr lang="ja-JP" altLang="en-US" sz="1200">
              <a:solidFill>
                <a:sysClr val="windowText" lastClr="000000"/>
              </a:solidFill>
              <a:effectLst/>
              <a:latin typeface="+mn-lt"/>
              <a:ea typeface="+mn-ea"/>
              <a:cs typeface="+mn-cs"/>
            </a:rPr>
            <a:t>分の場合、</a:t>
          </a:r>
          <a:r>
            <a:rPr lang="en-US" altLang="ja-JP" sz="1200">
              <a:solidFill>
                <a:sysClr val="windowText" lastClr="000000"/>
              </a:solidFill>
              <a:effectLst/>
              <a:latin typeface="+mn-lt"/>
              <a:ea typeface="+mn-ea"/>
              <a:cs typeface="+mn-cs"/>
            </a:rPr>
            <a:t>120.5 [h]</a:t>
          </a:r>
          <a:r>
            <a:rPr lang="ja-JP" altLang="en-US" sz="1200">
              <a:solidFill>
                <a:sysClr val="windowText" lastClr="000000"/>
              </a:solidFill>
              <a:effectLst/>
              <a:latin typeface="+mn-lt"/>
              <a:ea typeface="+mn-ea"/>
              <a:cs typeface="+mn-cs"/>
            </a:rPr>
            <a:t>）</a:t>
          </a:r>
        </a:p>
        <a:p>
          <a:pPr lvl="0"/>
          <a:r>
            <a:rPr lang="ja-JP" altLang="en-US" sz="1200">
              <a:solidFill>
                <a:sysClr val="windowText" lastClr="000000"/>
              </a:solidFill>
              <a:effectLst/>
              <a:latin typeface="+mn-lt"/>
              <a:ea typeface="+mn-ea"/>
              <a:cs typeface="+mn-cs"/>
            </a:rPr>
            <a:t>⑥</a:t>
          </a:r>
          <a:r>
            <a:rPr lang="en-US" altLang="ja-JP" sz="1200">
              <a:solidFill>
                <a:sysClr val="windowText" lastClr="000000"/>
              </a:solidFill>
              <a:effectLst/>
              <a:latin typeface="+mn-lt"/>
              <a:ea typeface="+mn-ea"/>
              <a:cs typeface="+mn-cs"/>
            </a:rPr>
            <a:t>1</a:t>
          </a:r>
          <a:r>
            <a:rPr lang="ja-JP" altLang="en-US" sz="1200">
              <a:solidFill>
                <a:sysClr val="windowText" lastClr="000000"/>
              </a:solidFill>
              <a:effectLst/>
              <a:latin typeface="+mn-lt"/>
              <a:ea typeface="+mn-ea"/>
              <a:cs typeface="+mn-cs"/>
            </a:rPr>
            <a:t>月に</a:t>
          </a:r>
          <a:r>
            <a:rPr lang="en-US" altLang="ja-JP" sz="1200">
              <a:solidFill>
                <a:sysClr val="windowText" lastClr="000000"/>
              </a:solidFill>
              <a:effectLst/>
              <a:latin typeface="+mn-lt"/>
              <a:ea typeface="+mn-ea"/>
              <a:cs typeface="+mn-cs"/>
            </a:rPr>
            <a:t>160</a:t>
          </a:r>
          <a:r>
            <a:rPr lang="ja-JP" altLang="en-US" sz="1200">
              <a:solidFill>
                <a:sysClr val="windowText" lastClr="000000"/>
              </a:solidFill>
              <a:effectLst/>
              <a:latin typeface="+mn-lt"/>
              <a:ea typeface="+mn-ea"/>
              <a:cs typeface="+mn-cs"/>
            </a:rPr>
            <a:t>時間以上従事した場合、実際の総支給額が当月の助成対象額の上限となります。</a:t>
          </a:r>
        </a:p>
        <a:p>
          <a:pPr lvl="0"/>
          <a:r>
            <a:rPr lang="ja-JP" altLang="en-US" sz="1200">
              <a:solidFill>
                <a:sysClr val="windowText" lastClr="000000"/>
              </a:solidFill>
              <a:effectLst/>
              <a:latin typeface="+mn-lt"/>
              <a:ea typeface="+mn-ea"/>
              <a:cs typeface="+mn-cs"/>
            </a:rPr>
            <a:t>⑦実績報告時に就業日誌</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指定様式</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の提出が必要となります。具体的な業務内容（誰が、いつ、どこで、何の業務を、何時間行ったか）について、各人ごと、給与計算の対象月ごとに実績を記録してください。</a:t>
          </a:r>
        </a:p>
        <a:p>
          <a:pPr lvl="0"/>
          <a:r>
            <a:rPr lang="ja-JP" altLang="en-US" sz="1200">
              <a:solidFill>
                <a:sysClr val="windowText" lastClr="000000"/>
              </a:solidFill>
              <a:effectLst/>
              <a:latin typeface="+mn-lt"/>
              <a:ea typeface="+mn-ea"/>
              <a:cs typeface="+mn-cs"/>
            </a:rPr>
            <a:t>⑧直接人件費が</a:t>
          </a:r>
          <a:r>
            <a:rPr lang="en-US" altLang="ja-JP" sz="1200">
              <a:solidFill>
                <a:sysClr val="windowText" lastClr="000000"/>
              </a:solidFill>
              <a:effectLst/>
              <a:latin typeface="+mn-lt"/>
              <a:ea typeface="+mn-ea"/>
              <a:cs typeface="+mn-cs"/>
            </a:rPr>
            <a:t>300</a:t>
          </a:r>
          <a:r>
            <a:rPr lang="ja-JP" altLang="en-US" sz="1200">
              <a:solidFill>
                <a:sysClr val="windowText" lastClr="000000"/>
              </a:solidFill>
              <a:effectLst/>
              <a:latin typeface="+mn-lt"/>
              <a:ea typeface="+mn-ea"/>
              <a:cs typeface="+mn-cs"/>
            </a:rPr>
            <a:t>万円を超える場合、</a:t>
          </a:r>
          <a:r>
            <a:rPr lang="en-US" altLang="ja-JP" sz="1200">
              <a:solidFill>
                <a:sysClr val="windowText" lastClr="000000"/>
              </a:solidFill>
              <a:effectLst/>
              <a:latin typeface="+mn-lt"/>
              <a:ea typeface="+mn-ea"/>
              <a:cs typeface="+mn-cs"/>
            </a:rPr>
            <a:t>300</a:t>
          </a:r>
          <a:r>
            <a:rPr lang="ja-JP" altLang="en-US" sz="1200">
              <a:solidFill>
                <a:sysClr val="windowText" lastClr="000000"/>
              </a:solidFill>
              <a:effectLst/>
              <a:latin typeface="+mn-lt"/>
              <a:ea typeface="+mn-ea"/>
              <a:cs typeface="+mn-cs"/>
            </a:rPr>
            <a:t>万円までを助成金算定基礎額とします。</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7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13</xdr:col>
      <xdr:colOff>0</xdr:colOff>
      <xdr:row>5</xdr:row>
      <xdr:rowOff>0</xdr:rowOff>
    </xdr:from>
    <xdr:ext cx="5038725" cy="492571"/>
    <xdr:sp macro="" textlink="">
      <xdr:nvSpPr>
        <xdr:cNvPr id="4" name="テキスト ボックス 3">
          <a:extLst>
            <a:ext uri="{FF2B5EF4-FFF2-40B4-BE49-F238E27FC236}">
              <a16:creationId xmlns:a16="http://schemas.microsoft.com/office/drawing/2014/main" id="{2A718E43-EB30-438B-ABB8-B72ECA2E3180}"/>
            </a:ext>
          </a:extLst>
        </xdr:cNvPr>
        <xdr:cNvSpPr txBox="1"/>
      </xdr:nvSpPr>
      <xdr:spPr>
        <a:xfrm>
          <a:off x="10572750" y="911679"/>
          <a:ext cx="5038725" cy="49257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調査費が</a:t>
          </a:r>
          <a:r>
            <a:rPr lang="en-US" altLang="ja-JP" sz="1200">
              <a:solidFill>
                <a:sysClr val="windowText" lastClr="000000"/>
              </a:solidFill>
              <a:effectLst/>
              <a:latin typeface="+mn-lt"/>
              <a:ea typeface="+mn-ea"/>
              <a:cs typeface="+mn-cs"/>
            </a:rPr>
            <a:t>100</a:t>
          </a:r>
          <a:r>
            <a:rPr lang="ja-JP" altLang="en-US" sz="1200">
              <a:solidFill>
                <a:sysClr val="windowText" lastClr="000000"/>
              </a:solidFill>
              <a:effectLst/>
              <a:latin typeface="+mn-lt"/>
              <a:ea typeface="+mn-ea"/>
              <a:cs typeface="+mn-cs"/>
            </a:rPr>
            <a:t>万円を超える場合、</a:t>
          </a:r>
          <a:r>
            <a:rPr lang="en-US" altLang="ja-JP" sz="1200">
              <a:solidFill>
                <a:sysClr val="windowText" lastClr="000000"/>
              </a:solidFill>
              <a:effectLst/>
              <a:latin typeface="+mn-lt"/>
              <a:ea typeface="+mn-ea"/>
              <a:cs typeface="+mn-cs"/>
            </a:rPr>
            <a:t>100</a:t>
          </a:r>
          <a:r>
            <a:rPr lang="ja-JP" altLang="en-US" sz="1200">
              <a:solidFill>
                <a:sysClr val="windowText" lastClr="000000"/>
              </a:solidFill>
              <a:effectLst/>
              <a:latin typeface="+mn-lt"/>
              <a:ea typeface="+mn-ea"/>
              <a:cs typeface="+mn-cs"/>
            </a:rPr>
            <a:t>万円までを助成金算定基礎額とします。</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0</xdr:colOff>
      <xdr:row>28</xdr:row>
      <xdr:rowOff>152400</xdr:rowOff>
    </xdr:from>
    <xdr:ext cx="99643" cy="185179"/>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8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13</xdr:col>
      <xdr:colOff>0</xdr:colOff>
      <xdr:row>5</xdr:row>
      <xdr:rowOff>0</xdr:rowOff>
    </xdr:from>
    <xdr:ext cx="5038725" cy="892809"/>
    <xdr:sp macro="" textlink="">
      <xdr:nvSpPr>
        <xdr:cNvPr id="4" name="テキスト ボックス 3">
          <a:extLst>
            <a:ext uri="{FF2B5EF4-FFF2-40B4-BE49-F238E27FC236}">
              <a16:creationId xmlns:a16="http://schemas.microsoft.com/office/drawing/2014/main" id="{B1648B7D-6D38-473E-841E-7D22B1721426}"/>
            </a:ext>
          </a:extLst>
        </xdr:cNvPr>
        <xdr:cNvSpPr txBox="1"/>
      </xdr:nvSpPr>
      <xdr:spPr>
        <a:xfrm>
          <a:off x="10581409" y="917864"/>
          <a:ext cx="5038725" cy="89280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①サーバー購入費・サーバー自体のレンタル費等は対象になりません。</a:t>
          </a:r>
        </a:p>
        <a:p>
          <a:pPr lvl="0"/>
          <a:r>
            <a:rPr lang="ja-JP" altLang="en-US" sz="1200">
              <a:solidFill>
                <a:sysClr val="windowText" lastClr="000000"/>
              </a:solidFill>
              <a:effectLst/>
              <a:latin typeface="+mn-lt"/>
              <a:ea typeface="+mn-ea"/>
              <a:cs typeface="+mn-cs"/>
            </a:rPr>
            <a:t>②契約期間が助成対象期間を超える場合は按分で助成対象期間分を</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算出してください。（小数点以下は切り捨て）</a:t>
          </a:r>
          <a:endParaRPr kumimoji="1" lang="ja-JP" altLang="en-US" sz="1200" b="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I26"/>
  <sheetViews>
    <sheetView tabSelected="1" view="pageBreakPreview" zoomScale="70" zoomScaleNormal="80" zoomScaleSheetLayoutView="70" workbookViewId="0">
      <selection activeCell="B9" sqref="B9"/>
    </sheetView>
  </sheetViews>
  <sheetFormatPr defaultRowHeight="13.5" x14ac:dyDescent="0.15"/>
  <cols>
    <col min="1" max="1" width="19.125" style="1" customWidth="1"/>
    <col min="2" max="2" width="24.5" style="1" customWidth="1"/>
    <col min="3" max="3" width="19.125" style="1" customWidth="1"/>
    <col min="4" max="4" width="24.5" style="1" customWidth="1"/>
    <col min="5" max="16384" width="9" style="1"/>
  </cols>
  <sheetData>
    <row r="1" spans="1:9" ht="17.25" customHeight="1" x14ac:dyDescent="0.15">
      <c r="A1" s="66" t="s">
        <v>66</v>
      </c>
    </row>
    <row r="2" spans="1:9" ht="17.25" customHeight="1" x14ac:dyDescent="0.15">
      <c r="A2" s="2"/>
    </row>
    <row r="3" spans="1:9" ht="17.25" customHeight="1" x14ac:dyDescent="0.15">
      <c r="A3" s="75" t="s">
        <v>11</v>
      </c>
      <c r="B3" s="75"/>
      <c r="C3" s="75"/>
      <c r="D3" s="75"/>
    </row>
    <row r="4" spans="1:9" ht="17.25" customHeight="1" x14ac:dyDescent="0.15">
      <c r="A4" s="4"/>
      <c r="B4" s="4"/>
      <c r="C4" s="4"/>
      <c r="D4" s="4"/>
    </row>
    <row r="5" spans="1:9" ht="17.25" customHeight="1" x14ac:dyDescent="0.15">
      <c r="C5" s="5" t="s">
        <v>12</v>
      </c>
      <c r="D5" s="5"/>
    </row>
    <row r="6" spans="1:9" ht="32.25" customHeight="1" x14ac:dyDescent="0.15">
      <c r="A6" s="6" t="s">
        <v>13</v>
      </c>
      <c r="D6" s="7" t="s">
        <v>14</v>
      </c>
    </row>
    <row r="7" spans="1:9" ht="25.5" customHeight="1" x14ac:dyDescent="0.15">
      <c r="A7" s="76" t="s">
        <v>26</v>
      </c>
      <c r="B7" s="77"/>
      <c r="C7" s="76" t="s">
        <v>27</v>
      </c>
      <c r="D7" s="77"/>
    </row>
    <row r="8" spans="1:9" ht="25.5" customHeight="1" x14ac:dyDescent="0.15">
      <c r="A8" s="8" t="s">
        <v>0</v>
      </c>
      <c r="B8" s="8" t="s">
        <v>28</v>
      </c>
      <c r="C8" s="8" t="s">
        <v>1</v>
      </c>
      <c r="D8" s="8" t="s">
        <v>28</v>
      </c>
      <c r="F8" s="84" t="s">
        <v>60</v>
      </c>
      <c r="G8" s="85"/>
      <c r="H8" s="85"/>
      <c r="I8" s="86"/>
    </row>
    <row r="9" spans="1:9" ht="25.5" customHeight="1" x14ac:dyDescent="0.3">
      <c r="A9" s="8" t="s">
        <v>2</v>
      </c>
      <c r="B9" s="32">
        <f>原材料費・副資材費!G30</f>
        <v>0</v>
      </c>
      <c r="C9" s="8" t="s">
        <v>18</v>
      </c>
      <c r="D9" s="32"/>
      <c r="F9" s="87">
        <f>SUM(原材料費・副資材費!$G$30+機械装置費!$G$30+外注・委託費!$G$30+産業財産権!$G$30+技術指導導入費!$G$30+直接人件費!$G$30+調査費!$G$30+クラウド利用費!$G$30)</f>
        <v>0</v>
      </c>
      <c r="G9" s="88"/>
      <c r="H9" s="89"/>
      <c r="I9" s="64" t="s">
        <v>59</v>
      </c>
    </row>
    <row r="10" spans="1:9" ht="25.5" customHeight="1" x14ac:dyDescent="0.15">
      <c r="A10" s="8" t="s">
        <v>15</v>
      </c>
      <c r="B10" s="32">
        <f>機械装置費!G30</f>
        <v>0</v>
      </c>
      <c r="C10" s="8" t="s">
        <v>19</v>
      </c>
      <c r="D10" s="3"/>
    </row>
    <row r="11" spans="1:9" ht="25.5" customHeight="1" x14ac:dyDescent="0.15">
      <c r="A11" s="8" t="s">
        <v>3</v>
      </c>
      <c r="B11" s="32">
        <f>外注・委託費!G30</f>
        <v>0</v>
      </c>
      <c r="C11" s="8" t="s">
        <v>4</v>
      </c>
      <c r="D11" s="32">
        <f>IF(TRUNC(F12/2,-3)&gt;10000000,10000000,TRUNC(F12/2,-3))</f>
        <v>0</v>
      </c>
      <c r="F11" s="78" t="s">
        <v>61</v>
      </c>
      <c r="G11" s="79"/>
      <c r="H11" s="79"/>
      <c r="I11" s="80"/>
    </row>
    <row r="12" spans="1:9" ht="25.5" customHeight="1" x14ac:dyDescent="0.3">
      <c r="A12" s="8" t="s">
        <v>5</v>
      </c>
      <c r="B12" s="32">
        <f>産業財産権!$G$30</f>
        <v>0</v>
      </c>
      <c r="C12" s="8" t="s">
        <v>20</v>
      </c>
      <c r="D12" s="3"/>
      <c r="F12" s="81">
        <f>SUM(原材料費・副資材費!$H$30+機械装置費!$H$30+外注・委託費!$H$30+産業財産権!$H$30+技術指導導入費!$H$30+直接人件費!$H$30+調査費!$H$30+クラウド利用費!$H$30)</f>
        <v>0</v>
      </c>
      <c r="G12" s="82"/>
      <c r="H12" s="83"/>
      <c r="I12" s="63" t="s">
        <v>59</v>
      </c>
    </row>
    <row r="13" spans="1:9" ht="25.5" customHeight="1" x14ac:dyDescent="0.15">
      <c r="A13" s="8" t="s">
        <v>6</v>
      </c>
      <c r="B13" s="32">
        <f>技術指導導入費!G30</f>
        <v>0</v>
      </c>
      <c r="C13" s="8"/>
      <c r="D13" s="3"/>
    </row>
    <row r="14" spans="1:9" ht="25.5" customHeight="1" x14ac:dyDescent="0.15">
      <c r="A14" s="8" t="s">
        <v>16</v>
      </c>
      <c r="B14" s="32">
        <f>直接人件費!G30</f>
        <v>0</v>
      </c>
      <c r="C14" s="8"/>
      <c r="D14" s="3"/>
    </row>
    <row r="15" spans="1:9" ht="25.5" customHeight="1" x14ac:dyDescent="0.15">
      <c r="A15" s="8" t="s">
        <v>17</v>
      </c>
      <c r="B15" s="32">
        <f>調査費!G30</f>
        <v>0</v>
      </c>
      <c r="C15" s="8"/>
      <c r="D15" s="3"/>
    </row>
    <row r="16" spans="1:9" ht="25.5" customHeight="1" x14ac:dyDescent="0.15">
      <c r="A16" s="8" t="s">
        <v>7</v>
      </c>
      <c r="B16" s="32">
        <f>クラウド利用費!G30</f>
        <v>0</v>
      </c>
      <c r="C16" s="8"/>
      <c r="D16" s="3"/>
    </row>
    <row r="17" spans="1:4" ht="25.5" customHeight="1" x14ac:dyDescent="0.15">
      <c r="A17" s="8" t="s">
        <v>8</v>
      </c>
      <c r="B17" s="65">
        <f>SUM(B9:B16)</f>
        <v>0</v>
      </c>
      <c r="C17" s="8" t="s">
        <v>9</v>
      </c>
      <c r="D17" s="65">
        <f>SUM(D9:D12)</f>
        <v>0</v>
      </c>
    </row>
    <row r="18" spans="1:4" ht="25.5" customHeight="1" x14ac:dyDescent="0.15"/>
    <row r="19" spans="1:4" ht="25.5" customHeight="1" x14ac:dyDescent="0.15">
      <c r="A19" s="6" t="s">
        <v>21</v>
      </c>
      <c r="D19" s="7" t="s">
        <v>22</v>
      </c>
    </row>
    <row r="20" spans="1:4" ht="25.5" customHeight="1" x14ac:dyDescent="0.15">
      <c r="A20" s="8"/>
      <c r="B20" s="8" t="s">
        <v>29</v>
      </c>
      <c r="C20" s="74" t="s">
        <v>10</v>
      </c>
      <c r="D20" s="74"/>
    </row>
    <row r="21" spans="1:4" ht="25.5" customHeight="1" x14ac:dyDescent="0.15">
      <c r="A21" s="8" t="s">
        <v>23</v>
      </c>
      <c r="B21" s="32" t="str">
        <f>IF(D9="","",D9)</f>
        <v/>
      </c>
      <c r="C21" s="74"/>
      <c r="D21" s="74"/>
    </row>
    <row r="22" spans="1:4" ht="25.5" customHeight="1" x14ac:dyDescent="0.15">
      <c r="A22" s="8" t="s">
        <v>24</v>
      </c>
      <c r="B22" s="32" t="str">
        <f t="shared" ref="B22:B24" si="0">IF(D10="","",D10)</f>
        <v/>
      </c>
      <c r="C22" s="74"/>
      <c r="D22" s="74"/>
    </row>
    <row r="23" spans="1:4" ht="25.5" customHeight="1" x14ac:dyDescent="0.15">
      <c r="A23" s="8" t="s">
        <v>4</v>
      </c>
      <c r="B23" s="32">
        <f t="shared" si="0"/>
        <v>0</v>
      </c>
      <c r="C23" s="74"/>
      <c r="D23" s="74"/>
    </row>
    <row r="24" spans="1:4" ht="25.5" customHeight="1" x14ac:dyDescent="0.15">
      <c r="A24" s="8" t="s">
        <v>25</v>
      </c>
      <c r="B24" s="32" t="str">
        <f t="shared" si="0"/>
        <v/>
      </c>
      <c r="C24" s="74"/>
      <c r="D24" s="74"/>
    </row>
    <row r="25" spans="1:4" ht="25.5" customHeight="1" x14ac:dyDescent="0.15">
      <c r="A25" s="8" t="s">
        <v>8</v>
      </c>
      <c r="B25" s="65">
        <f>SUM(B21:B24)</f>
        <v>0</v>
      </c>
      <c r="C25" s="74"/>
      <c r="D25" s="74"/>
    </row>
    <row r="26" spans="1:4" ht="25.5" customHeight="1" x14ac:dyDescent="0.15"/>
  </sheetData>
  <mergeCells count="13">
    <mergeCell ref="F11:I11"/>
    <mergeCell ref="F12:H12"/>
    <mergeCell ref="F8:I8"/>
    <mergeCell ref="F9:H9"/>
    <mergeCell ref="C22:D22"/>
    <mergeCell ref="C23:D23"/>
    <mergeCell ref="C24:D24"/>
    <mergeCell ref="C25:D25"/>
    <mergeCell ref="A3:D3"/>
    <mergeCell ref="A7:B7"/>
    <mergeCell ref="C7:D7"/>
    <mergeCell ref="C20:D20"/>
    <mergeCell ref="C21:D21"/>
  </mergeCells>
  <phoneticPr fontId="1"/>
  <conditionalFormatting sqref="D17">
    <cfRule type="cellIs" dxfId="2" priority="3" operator="notEqual">
      <formula>$B$17</formula>
    </cfRule>
  </conditionalFormatting>
  <conditionalFormatting sqref="B25">
    <cfRule type="cellIs" dxfId="1" priority="2" operator="notEqual">
      <formula>$B$17</formula>
    </cfRule>
  </conditionalFormatting>
  <conditionalFormatting sqref="D5">
    <cfRule type="containsBlanks" dxfId="0" priority="1">
      <formula>LEN(TRIM(D5))=0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32"/>
  <sheetViews>
    <sheetView view="pageBreakPreview" zoomScale="70" zoomScaleNormal="100" zoomScaleSheetLayoutView="70" workbookViewId="0">
      <selection activeCell="P20" sqref="P20"/>
    </sheetView>
  </sheetViews>
  <sheetFormatPr defaultRowHeight="13.5" x14ac:dyDescent="0.15"/>
  <cols>
    <col min="1" max="1" width="9.375" style="26" customWidth="1"/>
    <col min="2" max="2" width="17" style="26" customWidth="1"/>
    <col min="3" max="3" width="21.5" style="26" customWidth="1"/>
    <col min="4" max="4" width="4.5" style="26" customWidth="1"/>
    <col min="5" max="5" width="4.5" style="27" customWidth="1"/>
    <col min="6" max="6" width="9.625" style="28" customWidth="1"/>
    <col min="7" max="7" width="10.625" style="28" customWidth="1"/>
    <col min="8" max="8" width="10.75" style="28" customWidth="1"/>
    <col min="9" max="9" width="16.625" style="28" customWidth="1"/>
    <col min="10"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67</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07" t="s">
        <v>46</v>
      </c>
      <c r="B5" s="53"/>
      <c r="C5" s="53"/>
      <c r="D5" s="53"/>
      <c r="E5" s="55"/>
      <c r="F5" s="56"/>
      <c r="G5" s="56" t="str">
        <f>IF(F5="","",(ROUNDDOWN(D5*F5,0)))</f>
        <v/>
      </c>
      <c r="H5" s="56" t="str">
        <f>IF(F5&gt;1000000,1000000*D5,G5)</f>
        <v/>
      </c>
      <c r="I5" s="70"/>
      <c r="J5" s="70"/>
      <c r="K5" s="55"/>
      <c r="L5" s="71"/>
    </row>
    <row r="6" spans="1:12" s="17" customFormat="1" ht="14.25" x14ac:dyDescent="0.15">
      <c r="A6" s="107"/>
      <c r="B6" s="33"/>
      <c r="C6" s="33"/>
      <c r="D6" s="33"/>
      <c r="E6" s="34"/>
      <c r="F6" s="35"/>
      <c r="G6" s="56" t="str">
        <f t="shared" ref="G6:G29" si="0">IF(F6="","",(ROUNDDOWN(D6*F6,0)))</f>
        <v/>
      </c>
      <c r="H6" s="56" t="str">
        <f t="shared" ref="H6:H29" si="1">IF(F6&gt;1000000,1000000*D6,G6)</f>
        <v/>
      </c>
      <c r="I6" s="37"/>
      <c r="J6" s="37"/>
      <c r="K6" s="34"/>
      <c r="L6" s="38"/>
    </row>
    <row r="7" spans="1:12" s="17" customFormat="1" ht="14.25" x14ac:dyDescent="0.15">
      <c r="A7" s="107"/>
      <c r="B7" s="39"/>
      <c r="C7" s="39"/>
      <c r="D7" s="39"/>
      <c r="E7" s="40"/>
      <c r="F7" s="41"/>
      <c r="G7" s="56" t="str">
        <f t="shared" si="0"/>
        <v/>
      </c>
      <c r="H7" s="56" t="str">
        <f t="shared" si="1"/>
        <v/>
      </c>
      <c r="I7" s="42"/>
      <c r="J7" s="42"/>
      <c r="K7" s="43"/>
      <c r="L7" s="44"/>
    </row>
    <row r="8" spans="1:12" s="17" customFormat="1" x14ac:dyDescent="0.15">
      <c r="A8" s="107"/>
      <c r="B8" s="19"/>
      <c r="C8" s="19"/>
      <c r="D8" s="19"/>
      <c r="E8" s="20"/>
      <c r="F8" s="21"/>
      <c r="G8" s="56" t="str">
        <f t="shared" si="0"/>
        <v/>
      </c>
      <c r="H8" s="56" t="str">
        <f t="shared" si="1"/>
        <v/>
      </c>
      <c r="I8" s="19"/>
      <c r="J8" s="19"/>
      <c r="K8" s="19"/>
      <c r="L8" s="22"/>
    </row>
    <row r="9" spans="1:12" s="17" customFormat="1" x14ac:dyDescent="0.15">
      <c r="A9" s="107"/>
      <c r="B9" s="19"/>
      <c r="C9" s="19"/>
      <c r="D9" s="19"/>
      <c r="E9" s="20"/>
      <c r="F9" s="21"/>
      <c r="G9" s="56" t="str">
        <f t="shared" si="0"/>
        <v/>
      </c>
      <c r="H9" s="56" t="str">
        <f t="shared" si="1"/>
        <v/>
      </c>
      <c r="I9" s="19"/>
      <c r="J9" s="19"/>
      <c r="K9" s="19"/>
      <c r="L9" s="22"/>
    </row>
    <row r="10" spans="1:12" s="17" customFormat="1" x14ac:dyDescent="0.15">
      <c r="A10" s="107"/>
      <c r="B10" s="19"/>
      <c r="C10" s="19"/>
      <c r="D10" s="19"/>
      <c r="E10" s="20"/>
      <c r="F10" s="21"/>
      <c r="G10" s="56" t="str">
        <f t="shared" si="0"/>
        <v/>
      </c>
      <c r="H10" s="56" t="str">
        <f t="shared" si="1"/>
        <v/>
      </c>
      <c r="I10" s="19"/>
      <c r="J10" s="19"/>
      <c r="K10" s="19"/>
      <c r="L10" s="22"/>
    </row>
    <row r="11" spans="1:12" s="17" customFormat="1" x14ac:dyDescent="0.15">
      <c r="A11" s="107"/>
      <c r="B11" s="19"/>
      <c r="C11" s="19"/>
      <c r="D11" s="19"/>
      <c r="E11" s="20"/>
      <c r="F11" s="21"/>
      <c r="G11" s="56" t="str">
        <f t="shared" si="0"/>
        <v/>
      </c>
      <c r="H11" s="56" t="str">
        <f t="shared" si="1"/>
        <v/>
      </c>
      <c r="I11" s="19"/>
      <c r="J11" s="19"/>
      <c r="K11" s="19"/>
      <c r="L11" s="22"/>
    </row>
    <row r="12" spans="1:12" s="17" customFormat="1" x14ac:dyDescent="0.15">
      <c r="A12" s="107"/>
      <c r="B12" s="19"/>
      <c r="C12" s="19"/>
      <c r="D12" s="19"/>
      <c r="E12" s="20"/>
      <c r="F12" s="21"/>
      <c r="G12" s="56" t="str">
        <f t="shared" si="0"/>
        <v/>
      </c>
      <c r="H12" s="56" t="str">
        <f t="shared" si="1"/>
        <v/>
      </c>
      <c r="I12" s="19"/>
      <c r="J12" s="19"/>
      <c r="K12" s="19"/>
      <c r="L12" s="22"/>
    </row>
    <row r="13" spans="1:12" s="17" customFormat="1" x14ac:dyDescent="0.15">
      <c r="A13" s="107"/>
      <c r="B13" s="19"/>
      <c r="C13" s="19"/>
      <c r="D13" s="19"/>
      <c r="E13" s="20"/>
      <c r="F13" s="21"/>
      <c r="G13" s="56" t="str">
        <f t="shared" si="0"/>
        <v/>
      </c>
      <c r="H13" s="56" t="str">
        <f t="shared" si="1"/>
        <v/>
      </c>
      <c r="I13" s="19"/>
      <c r="J13" s="19"/>
      <c r="K13" s="19"/>
      <c r="L13" s="22"/>
    </row>
    <row r="14" spans="1:12" s="17" customFormat="1" x14ac:dyDescent="0.15">
      <c r="A14" s="107"/>
      <c r="B14" s="19"/>
      <c r="C14" s="19"/>
      <c r="D14" s="19"/>
      <c r="E14" s="20"/>
      <c r="F14" s="21"/>
      <c r="G14" s="56" t="str">
        <f t="shared" si="0"/>
        <v/>
      </c>
      <c r="H14" s="56" t="str">
        <f t="shared" si="1"/>
        <v/>
      </c>
      <c r="I14" s="19"/>
      <c r="J14" s="19"/>
      <c r="K14" s="19"/>
      <c r="L14" s="22"/>
    </row>
    <row r="15" spans="1:12" s="17" customFormat="1" x14ac:dyDescent="0.15">
      <c r="A15" s="107"/>
      <c r="B15" s="19"/>
      <c r="C15" s="19"/>
      <c r="D15" s="19"/>
      <c r="E15" s="20"/>
      <c r="F15" s="21"/>
      <c r="G15" s="56" t="str">
        <f t="shared" si="0"/>
        <v/>
      </c>
      <c r="H15" s="56" t="str">
        <f t="shared" si="1"/>
        <v/>
      </c>
      <c r="I15" s="19"/>
      <c r="J15" s="19"/>
      <c r="K15" s="19"/>
      <c r="L15" s="22"/>
    </row>
    <row r="16" spans="1:12" s="17" customFormat="1" x14ac:dyDescent="0.15">
      <c r="A16" s="107"/>
      <c r="B16" s="19"/>
      <c r="C16" s="19"/>
      <c r="D16" s="19"/>
      <c r="E16" s="20"/>
      <c r="F16" s="21"/>
      <c r="G16" s="56" t="str">
        <f t="shared" si="0"/>
        <v/>
      </c>
      <c r="H16" s="56" t="str">
        <f t="shared" si="1"/>
        <v/>
      </c>
      <c r="I16" s="19"/>
      <c r="J16" s="19"/>
      <c r="K16" s="19"/>
      <c r="L16" s="22"/>
    </row>
    <row r="17" spans="1:16" s="17" customFormat="1" x14ac:dyDescent="0.15">
      <c r="A17" s="107"/>
      <c r="B17" s="19"/>
      <c r="C17" s="19"/>
      <c r="D17" s="19"/>
      <c r="E17" s="20"/>
      <c r="F17" s="21"/>
      <c r="G17" s="56" t="str">
        <f t="shared" si="0"/>
        <v/>
      </c>
      <c r="H17" s="56" t="str">
        <f t="shared" si="1"/>
        <v/>
      </c>
      <c r="I17" s="19"/>
      <c r="J17" s="19"/>
      <c r="K17" s="19"/>
      <c r="L17" s="22"/>
    </row>
    <row r="18" spans="1:16" s="17" customFormat="1" x14ac:dyDescent="0.15">
      <c r="A18" s="107"/>
      <c r="B18" s="19"/>
      <c r="C18" s="19"/>
      <c r="D18" s="19"/>
      <c r="E18" s="20"/>
      <c r="F18" s="21"/>
      <c r="G18" s="56" t="str">
        <f t="shared" si="0"/>
        <v/>
      </c>
      <c r="H18" s="56" t="str">
        <f t="shared" si="1"/>
        <v/>
      </c>
      <c r="I18" s="19"/>
      <c r="J18" s="19"/>
      <c r="K18" s="19"/>
      <c r="L18" s="22"/>
    </row>
    <row r="19" spans="1:16" s="17" customFormat="1" x14ac:dyDescent="0.15">
      <c r="A19" s="107"/>
      <c r="B19" s="19"/>
      <c r="C19" s="19"/>
      <c r="D19" s="19"/>
      <c r="E19" s="20"/>
      <c r="F19" s="21"/>
      <c r="G19" s="56" t="str">
        <f t="shared" si="0"/>
        <v/>
      </c>
      <c r="H19" s="56" t="str">
        <f t="shared" si="1"/>
        <v/>
      </c>
      <c r="I19" s="19"/>
      <c r="J19" s="19"/>
      <c r="K19" s="19"/>
      <c r="L19" s="22"/>
    </row>
    <row r="20" spans="1:16" s="17" customFormat="1" x14ac:dyDescent="0.15">
      <c r="A20" s="107"/>
      <c r="B20" s="19"/>
      <c r="C20" s="19"/>
      <c r="D20" s="19"/>
      <c r="E20" s="20"/>
      <c r="F20" s="21"/>
      <c r="G20" s="56" t="str">
        <f t="shared" si="0"/>
        <v/>
      </c>
      <c r="H20" s="56" t="str">
        <f t="shared" si="1"/>
        <v/>
      </c>
      <c r="I20" s="19"/>
      <c r="J20" s="19"/>
      <c r="K20" s="19"/>
      <c r="L20" s="22"/>
    </row>
    <row r="21" spans="1:16" s="17" customFormat="1" x14ac:dyDescent="0.15">
      <c r="A21" s="107"/>
      <c r="B21" s="19"/>
      <c r="C21" s="19"/>
      <c r="D21" s="19"/>
      <c r="E21" s="20"/>
      <c r="F21" s="21"/>
      <c r="G21" s="56" t="str">
        <f t="shared" si="0"/>
        <v/>
      </c>
      <c r="H21" s="56" t="str">
        <f t="shared" si="1"/>
        <v/>
      </c>
      <c r="I21" s="19"/>
      <c r="J21" s="19"/>
      <c r="K21" s="19"/>
      <c r="L21" s="22"/>
    </row>
    <row r="22" spans="1:16" s="17" customFormat="1" x14ac:dyDescent="0.15">
      <c r="A22" s="107"/>
      <c r="B22" s="19"/>
      <c r="C22" s="19"/>
      <c r="D22" s="19"/>
      <c r="E22" s="20"/>
      <c r="F22" s="21"/>
      <c r="G22" s="56" t="str">
        <f t="shared" si="0"/>
        <v/>
      </c>
      <c r="H22" s="56" t="str">
        <f t="shared" si="1"/>
        <v/>
      </c>
      <c r="I22" s="19"/>
      <c r="J22" s="19"/>
      <c r="K22" s="19"/>
      <c r="L22" s="22"/>
    </row>
    <row r="23" spans="1:16" s="17" customFormat="1" x14ac:dyDescent="0.15">
      <c r="A23" s="107"/>
      <c r="B23" s="19"/>
      <c r="C23" s="19"/>
      <c r="D23" s="19"/>
      <c r="E23" s="20"/>
      <c r="F23" s="21"/>
      <c r="G23" s="56" t="str">
        <f t="shared" si="0"/>
        <v/>
      </c>
      <c r="H23" s="56" t="str">
        <f t="shared" si="1"/>
        <v/>
      </c>
      <c r="I23" s="19"/>
      <c r="J23" s="19"/>
      <c r="K23" s="19"/>
      <c r="L23" s="22"/>
    </row>
    <row r="24" spans="1:16" s="17" customFormat="1" x14ac:dyDescent="0.15">
      <c r="A24" s="107"/>
      <c r="B24" s="19"/>
      <c r="C24" s="19"/>
      <c r="D24" s="19"/>
      <c r="E24" s="20"/>
      <c r="F24" s="21"/>
      <c r="G24" s="56" t="str">
        <f t="shared" si="0"/>
        <v/>
      </c>
      <c r="H24" s="56" t="str">
        <f t="shared" si="1"/>
        <v/>
      </c>
      <c r="I24" s="19"/>
      <c r="J24" s="19"/>
      <c r="K24" s="19"/>
      <c r="L24" s="22"/>
      <c r="M24" s="111" t="s">
        <v>60</v>
      </c>
      <c r="N24" s="112"/>
      <c r="O24" s="112"/>
      <c r="P24" s="113"/>
    </row>
    <row r="25" spans="1:16" s="17" customFormat="1" ht="13.5" customHeight="1" x14ac:dyDescent="0.15">
      <c r="A25" s="107"/>
      <c r="B25" s="19"/>
      <c r="C25" s="19"/>
      <c r="D25" s="19"/>
      <c r="E25" s="20"/>
      <c r="F25" s="21"/>
      <c r="G25" s="56" t="str">
        <f t="shared" si="0"/>
        <v/>
      </c>
      <c r="H25" s="56" t="str">
        <f t="shared" si="1"/>
        <v/>
      </c>
      <c r="I25" s="19"/>
      <c r="J25" s="19"/>
      <c r="K25" s="19"/>
      <c r="L25" s="22"/>
      <c r="M25" s="114">
        <f>SUM(原材料費・副資材費!$G$30+機械装置費!$G$30+外注・委託費!$G$30+産業財産権!$G$30+技術指導導入費!$G$30+直接人件費!$G$30+調査費!$G$30+クラウド利用費!$G$30)</f>
        <v>0</v>
      </c>
      <c r="N25" s="114"/>
      <c r="O25" s="114"/>
      <c r="P25" s="115" t="s">
        <v>59</v>
      </c>
    </row>
    <row r="26" spans="1:16" s="17" customFormat="1" ht="13.5" customHeight="1" x14ac:dyDescent="0.15">
      <c r="A26" s="107"/>
      <c r="B26" s="19"/>
      <c r="C26" s="19"/>
      <c r="D26" s="19"/>
      <c r="E26" s="20"/>
      <c r="F26" s="21"/>
      <c r="G26" s="56" t="str">
        <f t="shared" si="0"/>
        <v/>
      </c>
      <c r="H26" s="56" t="str">
        <f t="shared" si="1"/>
        <v/>
      </c>
      <c r="I26" s="19"/>
      <c r="J26" s="19"/>
      <c r="K26" s="19"/>
      <c r="L26" s="22"/>
      <c r="M26" s="114"/>
      <c r="N26" s="114"/>
      <c r="O26" s="114"/>
      <c r="P26" s="116"/>
    </row>
    <row r="27" spans="1:16" s="17" customFormat="1" ht="13.5" customHeight="1" x14ac:dyDescent="0.15">
      <c r="A27" s="107"/>
      <c r="B27" s="19"/>
      <c r="C27" s="19"/>
      <c r="D27" s="19"/>
      <c r="E27" s="20"/>
      <c r="F27" s="21"/>
      <c r="G27" s="56" t="str">
        <f t="shared" si="0"/>
        <v/>
      </c>
      <c r="H27" s="56" t="str">
        <f t="shared" si="1"/>
        <v/>
      </c>
      <c r="I27" s="19"/>
      <c r="J27" s="19"/>
      <c r="K27" s="19"/>
      <c r="L27" s="22"/>
      <c r="M27" s="114"/>
      <c r="N27" s="114"/>
      <c r="O27" s="114"/>
      <c r="P27" s="116"/>
    </row>
    <row r="28" spans="1:16" s="17" customFormat="1" ht="13.5" customHeight="1" x14ac:dyDescent="0.15">
      <c r="A28" s="107"/>
      <c r="B28" s="19"/>
      <c r="C28" s="19"/>
      <c r="D28" s="19"/>
      <c r="E28" s="20"/>
      <c r="F28" s="21"/>
      <c r="G28" s="56" t="str">
        <f t="shared" si="0"/>
        <v/>
      </c>
      <c r="H28" s="56" t="str">
        <f t="shared" si="1"/>
        <v/>
      </c>
      <c r="I28" s="19"/>
      <c r="J28" s="19"/>
      <c r="K28" s="19"/>
      <c r="L28" s="22"/>
      <c r="M28" s="114"/>
      <c r="N28" s="114"/>
      <c r="O28" s="114"/>
      <c r="P28" s="117"/>
    </row>
    <row r="29" spans="1:16" s="17" customFormat="1" x14ac:dyDescent="0.15">
      <c r="A29" s="107"/>
      <c r="B29" s="19"/>
      <c r="C29" s="19"/>
      <c r="D29" s="19"/>
      <c r="E29" s="20"/>
      <c r="F29" s="21"/>
      <c r="G29" s="56" t="str">
        <f t="shared" si="0"/>
        <v/>
      </c>
      <c r="H29" s="56" t="str">
        <f t="shared" si="1"/>
        <v/>
      </c>
      <c r="I29" s="19"/>
      <c r="J29" s="19"/>
      <c r="K29" s="19"/>
      <c r="L29" s="22"/>
    </row>
    <row r="30" spans="1:16" ht="37.5" customHeight="1" thickBot="1" x14ac:dyDescent="0.2">
      <c r="A30" s="90" t="s">
        <v>42</v>
      </c>
      <c r="B30" s="91"/>
      <c r="C30" s="91"/>
      <c r="D30" s="91"/>
      <c r="E30" s="91"/>
      <c r="F30" s="23"/>
      <c r="G30" s="24">
        <f>SUM(G5:G29)</f>
        <v>0</v>
      </c>
      <c r="H30" s="24">
        <f>SUM(H5:H29)</f>
        <v>0</v>
      </c>
      <c r="I30" s="108" t="s">
        <v>54</v>
      </c>
      <c r="J30" s="109"/>
      <c r="K30" s="109"/>
      <c r="L30" s="110"/>
      <c r="N30" s="25"/>
    </row>
    <row r="31" spans="1:16" x14ac:dyDescent="0.15">
      <c r="L31" s="29" t="s">
        <v>43</v>
      </c>
    </row>
    <row r="32" spans="1:16" x14ac:dyDescent="0.15">
      <c r="H32" s="30"/>
    </row>
  </sheetData>
  <mergeCells count="18">
    <mergeCell ref="M24:P24"/>
    <mergeCell ref="M25:O28"/>
    <mergeCell ref="P25:P28"/>
    <mergeCell ref="K3:K4"/>
    <mergeCell ref="L3:L4"/>
    <mergeCell ref="A30:E30"/>
    <mergeCell ref="A1:L1"/>
    <mergeCell ref="A2:L2"/>
    <mergeCell ref="A3:A4"/>
    <mergeCell ref="B3:B4"/>
    <mergeCell ref="C3:C4"/>
    <mergeCell ref="D3:D4"/>
    <mergeCell ref="E3:E4"/>
    <mergeCell ref="F3:F4"/>
    <mergeCell ref="I3:I4"/>
    <mergeCell ref="J3:J4"/>
    <mergeCell ref="A5:A29"/>
    <mergeCell ref="I30:L30"/>
  </mergeCells>
  <phoneticPr fontId="1"/>
  <printOptions horizontalCentered="1"/>
  <pageMargins left="0.56000000000000005" right="0.51" top="0.61" bottom="0.98425196850393704" header="0.51181102362204722" footer="0.51181102362204722"/>
  <pageSetup paperSize="9" scale="106" fitToHeight="10" orientation="landscape"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Q32"/>
  <sheetViews>
    <sheetView view="pageBreakPreview" zoomScale="70" zoomScaleNormal="100" zoomScaleSheetLayoutView="70" workbookViewId="0">
      <selection activeCell="P19" sqref="P19"/>
    </sheetView>
  </sheetViews>
  <sheetFormatPr defaultRowHeight="13.5" x14ac:dyDescent="0.15"/>
  <cols>
    <col min="1" max="1" width="9.375" style="26" customWidth="1"/>
    <col min="2" max="2" width="32.125" style="26" customWidth="1"/>
    <col min="3" max="3" width="16.625" style="26" customWidth="1"/>
    <col min="4" max="4" width="4.5" style="26" customWidth="1"/>
    <col min="5" max="5" width="4.5" style="27" customWidth="1"/>
    <col min="6" max="6" width="9.625" style="28" customWidth="1"/>
    <col min="7" max="7" width="10.625" style="28" customWidth="1"/>
    <col min="8" max="8" width="10.75" style="28" customWidth="1"/>
    <col min="9" max="9" width="19.125" style="28" customWidth="1"/>
    <col min="10"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68</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20" t="s">
        <v>47</v>
      </c>
      <c r="B5" s="45"/>
      <c r="C5" s="45"/>
      <c r="D5" s="45"/>
      <c r="E5" s="46"/>
      <c r="F5" s="47"/>
      <c r="G5" s="36" t="str">
        <f>IF(F5="","",(ROUNDDOWN(D5*F5,0)))</f>
        <v/>
      </c>
      <c r="H5" s="47" t="str">
        <f>IF(F5&gt;5000000,5000000*D5,G5)</f>
        <v/>
      </c>
      <c r="I5" s="45"/>
      <c r="J5" s="45"/>
      <c r="K5" s="45"/>
      <c r="L5" s="48"/>
    </row>
    <row r="6" spans="1:12" s="17" customFormat="1" ht="14.25" x14ac:dyDescent="0.15">
      <c r="A6" s="121"/>
      <c r="B6" s="45"/>
      <c r="C6" s="45"/>
      <c r="D6" s="45"/>
      <c r="E6" s="46"/>
      <c r="F6" s="47"/>
      <c r="G6" s="36" t="str">
        <f t="shared" ref="G6:G29" si="0">IF(F6="","",(ROUNDDOWN(D6*F6,0)))</f>
        <v/>
      </c>
      <c r="H6" s="47" t="str">
        <f t="shared" ref="H6:H29" si="1">IF(F6&gt;5000000,5000000*D6,G6)</f>
        <v/>
      </c>
      <c r="I6" s="45"/>
      <c r="J6" s="45"/>
      <c r="K6" s="45"/>
      <c r="L6" s="48"/>
    </row>
    <row r="7" spans="1:12" s="17" customFormat="1" x14ac:dyDescent="0.15">
      <c r="A7" s="121"/>
      <c r="B7" s="49"/>
      <c r="C7" s="49"/>
      <c r="D7" s="49"/>
      <c r="E7" s="50"/>
      <c r="F7" s="51"/>
      <c r="G7" s="36" t="str">
        <f t="shared" si="0"/>
        <v/>
      </c>
      <c r="H7" s="47" t="str">
        <f t="shared" si="1"/>
        <v/>
      </c>
      <c r="I7" s="49"/>
      <c r="J7" s="49"/>
      <c r="K7" s="49"/>
      <c r="L7" s="52"/>
    </row>
    <row r="8" spans="1:12" s="17" customFormat="1" x14ac:dyDescent="0.15">
      <c r="A8" s="121"/>
      <c r="B8" s="19"/>
      <c r="C8" s="19"/>
      <c r="D8" s="19"/>
      <c r="E8" s="20"/>
      <c r="F8" s="21"/>
      <c r="G8" s="36" t="str">
        <f t="shared" si="0"/>
        <v/>
      </c>
      <c r="H8" s="47" t="str">
        <f t="shared" si="1"/>
        <v/>
      </c>
      <c r="I8" s="19"/>
      <c r="J8" s="19"/>
      <c r="K8" s="19"/>
      <c r="L8" s="22"/>
    </row>
    <row r="9" spans="1:12" s="17" customFormat="1" x14ac:dyDescent="0.15">
      <c r="A9" s="121"/>
      <c r="B9" s="19"/>
      <c r="C9" s="19"/>
      <c r="D9" s="19"/>
      <c r="E9" s="20"/>
      <c r="F9" s="21"/>
      <c r="G9" s="36" t="str">
        <f t="shared" si="0"/>
        <v/>
      </c>
      <c r="H9" s="47" t="str">
        <f t="shared" si="1"/>
        <v/>
      </c>
      <c r="I9" s="19"/>
      <c r="J9" s="19"/>
      <c r="K9" s="19"/>
      <c r="L9" s="22"/>
    </row>
    <row r="10" spans="1:12" s="17" customFormat="1" x14ac:dyDescent="0.15">
      <c r="A10" s="121"/>
      <c r="B10" s="19"/>
      <c r="C10" s="19"/>
      <c r="D10" s="19"/>
      <c r="E10" s="20"/>
      <c r="F10" s="21"/>
      <c r="G10" s="36" t="str">
        <f t="shared" si="0"/>
        <v/>
      </c>
      <c r="H10" s="47" t="str">
        <f t="shared" si="1"/>
        <v/>
      </c>
      <c r="I10" s="19"/>
      <c r="J10" s="19"/>
      <c r="K10" s="19"/>
      <c r="L10" s="22"/>
    </row>
    <row r="11" spans="1:12" s="17" customFormat="1" x14ac:dyDescent="0.15">
      <c r="A11" s="121"/>
      <c r="B11" s="19"/>
      <c r="C11" s="19"/>
      <c r="D11" s="19"/>
      <c r="E11" s="20"/>
      <c r="F11" s="21"/>
      <c r="G11" s="36" t="str">
        <f t="shared" si="0"/>
        <v/>
      </c>
      <c r="H11" s="47" t="str">
        <f t="shared" si="1"/>
        <v/>
      </c>
      <c r="I11" s="19"/>
      <c r="J11" s="19"/>
      <c r="K11" s="19"/>
      <c r="L11" s="22"/>
    </row>
    <row r="12" spans="1:12" s="17" customFormat="1" x14ac:dyDescent="0.15">
      <c r="A12" s="121"/>
      <c r="B12" s="19"/>
      <c r="C12" s="19"/>
      <c r="D12" s="19"/>
      <c r="E12" s="20"/>
      <c r="F12" s="21"/>
      <c r="G12" s="36" t="str">
        <f t="shared" si="0"/>
        <v/>
      </c>
      <c r="H12" s="47" t="str">
        <f t="shared" si="1"/>
        <v/>
      </c>
      <c r="I12" s="19"/>
      <c r="J12" s="19"/>
      <c r="K12" s="19"/>
      <c r="L12" s="22"/>
    </row>
    <row r="13" spans="1:12" s="17" customFormat="1" x14ac:dyDescent="0.15">
      <c r="A13" s="121"/>
      <c r="B13" s="19"/>
      <c r="C13" s="19"/>
      <c r="D13" s="19"/>
      <c r="E13" s="20"/>
      <c r="F13" s="21"/>
      <c r="G13" s="36" t="str">
        <f t="shared" si="0"/>
        <v/>
      </c>
      <c r="H13" s="47" t="str">
        <f t="shared" si="1"/>
        <v/>
      </c>
      <c r="I13" s="19"/>
      <c r="J13" s="19"/>
      <c r="K13" s="19"/>
      <c r="L13" s="22"/>
    </row>
    <row r="14" spans="1:12" s="17" customFormat="1" x14ac:dyDescent="0.15">
      <c r="A14" s="121"/>
      <c r="B14" s="19"/>
      <c r="C14" s="19"/>
      <c r="D14" s="19"/>
      <c r="E14" s="20"/>
      <c r="F14" s="21"/>
      <c r="G14" s="36" t="str">
        <f t="shared" si="0"/>
        <v/>
      </c>
      <c r="H14" s="47" t="str">
        <f t="shared" si="1"/>
        <v/>
      </c>
      <c r="I14" s="19"/>
      <c r="J14" s="19"/>
      <c r="K14" s="19"/>
      <c r="L14" s="22"/>
    </row>
    <row r="15" spans="1:12" s="17" customFormat="1" x14ac:dyDescent="0.15">
      <c r="A15" s="121"/>
      <c r="B15" s="19"/>
      <c r="C15" s="19"/>
      <c r="D15" s="19"/>
      <c r="E15" s="20"/>
      <c r="F15" s="21"/>
      <c r="G15" s="36" t="str">
        <f t="shared" si="0"/>
        <v/>
      </c>
      <c r="H15" s="47" t="str">
        <f t="shared" si="1"/>
        <v/>
      </c>
      <c r="I15" s="19"/>
      <c r="J15" s="19"/>
      <c r="K15" s="19"/>
      <c r="L15" s="22"/>
    </row>
    <row r="16" spans="1:12" s="17" customFormat="1" x14ac:dyDescent="0.15">
      <c r="A16" s="121"/>
      <c r="B16" s="19"/>
      <c r="C16" s="19"/>
      <c r="D16" s="19"/>
      <c r="E16" s="20"/>
      <c r="F16" s="21"/>
      <c r="G16" s="36" t="str">
        <f t="shared" si="0"/>
        <v/>
      </c>
      <c r="H16" s="47" t="str">
        <f t="shared" si="1"/>
        <v/>
      </c>
      <c r="I16" s="19"/>
      <c r="J16" s="19"/>
      <c r="K16" s="19"/>
      <c r="L16" s="22"/>
    </row>
    <row r="17" spans="1:17" s="17" customFormat="1" x14ac:dyDescent="0.15">
      <c r="A17" s="121"/>
      <c r="B17" s="19"/>
      <c r="C17" s="19"/>
      <c r="D17" s="19"/>
      <c r="E17" s="20"/>
      <c r="F17" s="21"/>
      <c r="G17" s="36" t="str">
        <f t="shared" si="0"/>
        <v/>
      </c>
      <c r="H17" s="47"/>
      <c r="I17" s="19"/>
      <c r="J17" s="19"/>
      <c r="K17" s="19"/>
      <c r="L17" s="22"/>
    </row>
    <row r="18" spans="1:17" s="17" customFormat="1" ht="14.25" thickBot="1" x14ac:dyDescent="0.2">
      <c r="A18" s="121"/>
      <c r="B18" s="19"/>
      <c r="C18" s="19"/>
      <c r="D18" s="19"/>
      <c r="E18" s="20"/>
      <c r="F18" s="21"/>
      <c r="G18" s="36" t="str">
        <f t="shared" si="0"/>
        <v/>
      </c>
      <c r="H18" s="47" t="str">
        <f t="shared" si="1"/>
        <v/>
      </c>
      <c r="I18" s="19"/>
      <c r="J18" s="19"/>
      <c r="K18" s="19"/>
      <c r="L18" s="22"/>
    </row>
    <row r="19" spans="1:17" s="17" customFormat="1" x14ac:dyDescent="0.15">
      <c r="A19" s="121"/>
      <c r="B19" s="19"/>
      <c r="C19" s="19"/>
      <c r="D19" s="19"/>
      <c r="E19" s="20"/>
      <c r="F19" s="21"/>
      <c r="G19" s="36" t="str">
        <f t="shared" si="0"/>
        <v/>
      </c>
      <c r="H19" s="47" t="str">
        <f t="shared" si="1"/>
        <v/>
      </c>
      <c r="I19" s="19"/>
      <c r="J19" s="19"/>
      <c r="K19" s="19"/>
      <c r="L19" s="22"/>
      <c r="N19" s="122" t="s">
        <v>63</v>
      </c>
      <c r="O19" s="123"/>
      <c r="P19" s="72">
        <f>ROUNDDOWN(IF(G30&gt;M24/2,M24/2,Q19),0)</f>
        <v>0</v>
      </c>
      <c r="Q19" s="17">
        <f>SUMIF(H5:H29,"&gt;0")</f>
        <v>0</v>
      </c>
    </row>
    <row r="20" spans="1:17" s="17" customFormat="1" ht="14.25" thickBot="1" x14ac:dyDescent="0.2">
      <c r="A20" s="121"/>
      <c r="B20" s="19"/>
      <c r="C20" s="19"/>
      <c r="D20" s="19"/>
      <c r="E20" s="20"/>
      <c r="F20" s="21"/>
      <c r="G20" s="36" t="str">
        <f t="shared" si="0"/>
        <v/>
      </c>
      <c r="H20" s="47" t="str">
        <f t="shared" si="1"/>
        <v/>
      </c>
      <c r="I20" s="19"/>
      <c r="J20" s="19"/>
      <c r="K20" s="19"/>
      <c r="L20" s="22"/>
      <c r="N20" s="124" t="s">
        <v>64</v>
      </c>
      <c r="O20" s="125"/>
      <c r="P20" s="73"/>
    </row>
    <row r="21" spans="1:17" s="17" customFormat="1" x14ac:dyDescent="0.15">
      <c r="A21" s="121"/>
      <c r="B21" s="19"/>
      <c r="C21" s="19"/>
      <c r="D21" s="19"/>
      <c r="E21" s="20"/>
      <c r="F21" s="21"/>
      <c r="G21" s="36" t="str">
        <f t="shared" si="0"/>
        <v/>
      </c>
      <c r="H21" s="47" t="str">
        <f t="shared" si="1"/>
        <v/>
      </c>
      <c r="I21" s="19"/>
      <c r="J21" s="19"/>
      <c r="K21" s="19"/>
      <c r="L21" s="22"/>
    </row>
    <row r="22" spans="1:17" s="17" customFormat="1" x14ac:dyDescent="0.15">
      <c r="A22" s="121"/>
      <c r="B22" s="19"/>
      <c r="C22" s="19"/>
      <c r="D22" s="19"/>
      <c r="E22" s="20"/>
      <c r="F22" s="21"/>
      <c r="G22" s="36" t="str">
        <f t="shared" si="0"/>
        <v/>
      </c>
      <c r="H22" s="47" t="str">
        <f t="shared" si="1"/>
        <v/>
      </c>
      <c r="I22" s="19"/>
      <c r="J22" s="19"/>
      <c r="K22" s="19"/>
      <c r="L22" s="22"/>
    </row>
    <row r="23" spans="1:17" s="17" customFormat="1" x14ac:dyDescent="0.15">
      <c r="A23" s="121"/>
      <c r="B23" s="19"/>
      <c r="C23" s="19"/>
      <c r="D23" s="19"/>
      <c r="E23" s="20"/>
      <c r="F23" s="21"/>
      <c r="G23" s="36" t="str">
        <f t="shared" si="0"/>
        <v/>
      </c>
      <c r="H23" s="47" t="str">
        <f t="shared" si="1"/>
        <v/>
      </c>
      <c r="I23" s="19"/>
      <c r="J23" s="19"/>
      <c r="K23" s="19"/>
      <c r="L23" s="22"/>
      <c r="M23" s="111" t="s">
        <v>60</v>
      </c>
      <c r="N23" s="112"/>
      <c r="O23" s="112"/>
      <c r="P23" s="113"/>
    </row>
    <row r="24" spans="1:17" s="17" customFormat="1" ht="13.5" customHeight="1" x14ac:dyDescent="0.15">
      <c r="A24" s="121"/>
      <c r="B24" s="19"/>
      <c r="C24" s="19"/>
      <c r="D24" s="19"/>
      <c r="E24" s="20"/>
      <c r="F24" s="21"/>
      <c r="G24" s="36" t="str">
        <f t="shared" si="0"/>
        <v/>
      </c>
      <c r="H24" s="47" t="str">
        <f t="shared" si="1"/>
        <v/>
      </c>
      <c r="I24" s="19"/>
      <c r="J24" s="19"/>
      <c r="K24" s="19"/>
      <c r="L24" s="22"/>
      <c r="M24" s="114">
        <f>SUM(原材料費・副資材費!$G$30+機械装置費!$G$30+外注・委託費!$G$30+産業財産権!$G$30+技術指導導入費!$G$30+直接人件費!$G$30+調査費!$G$30+クラウド利用費!$G$30)</f>
        <v>0</v>
      </c>
      <c r="N24" s="114"/>
      <c r="O24" s="114"/>
      <c r="P24" s="115" t="s">
        <v>59</v>
      </c>
    </row>
    <row r="25" spans="1:17" s="17" customFormat="1" ht="13.5" customHeight="1" x14ac:dyDescent="0.15">
      <c r="A25" s="121"/>
      <c r="B25" s="19"/>
      <c r="C25" s="19"/>
      <c r="D25" s="19"/>
      <c r="E25" s="20"/>
      <c r="F25" s="21"/>
      <c r="G25" s="36" t="str">
        <f t="shared" si="0"/>
        <v/>
      </c>
      <c r="H25" s="47" t="str">
        <f t="shared" si="1"/>
        <v/>
      </c>
      <c r="I25" s="19"/>
      <c r="J25" s="19"/>
      <c r="K25" s="19"/>
      <c r="L25" s="22"/>
      <c r="M25" s="114"/>
      <c r="N25" s="114"/>
      <c r="O25" s="114"/>
      <c r="P25" s="116"/>
    </row>
    <row r="26" spans="1:17" s="17" customFormat="1" ht="13.5" customHeight="1" x14ac:dyDescent="0.15">
      <c r="A26" s="121"/>
      <c r="B26" s="19"/>
      <c r="C26" s="19"/>
      <c r="D26" s="19"/>
      <c r="E26" s="20"/>
      <c r="F26" s="21"/>
      <c r="G26" s="36" t="str">
        <f t="shared" si="0"/>
        <v/>
      </c>
      <c r="H26" s="47" t="str">
        <f t="shared" si="1"/>
        <v/>
      </c>
      <c r="I26" s="19"/>
      <c r="J26" s="19"/>
      <c r="K26" s="19"/>
      <c r="L26" s="22"/>
      <c r="M26" s="114"/>
      <c r="N26" s="114"/>
      <c r="O26" s="114"/>
      <c r="P26" s="116"/>
    </row>
    <row r="27" spans="1:17" s="17" customFormat="1" ht="13.5" customHeight="1" x14ac:dyDescent="0.15">
      <c r="A27" s="121"/>
      <c r="B27" s="19"/>
      <c r="C27" s="19"/>
      <c r="D27" s="19"/>
      <c r="E27" s="20"/>
      <c r="F27" s="21"/>
      <c r="G27" s="36" t="str">
        <f t="shared" si="0"/>
        <v/>
      </c>
      <c r="H27" s="47" t="str">
        <f t="shared" si="1"/>
        <v/>
      </c>
      <c r="I27" s="19"/>
      <c r="J27" s="19"/>
      <c r="K27" s="19"/>
      <c r="L27" s="22"/>
      <c r="M27" s="114"/>
      <c r="N27" s="114"/>
      <c r="O27" s="114"/>
      <c r="P27" s="117"/>
    </row>
    <row r="28" spans="1:17" s="17" customFormat="1" x14ac:dyDescent="0.15">
      <c r="A28" s="121"/>
      <c r="B28" s="19"/>
      <c r="C28" s="19"/>
      <c r="D28" s="19"/>
      <c r="E28" s="20"/>
      <c r="F28" s="21"/>
      <c r="G28" s="36" t="str">
        <f t="shared" si="0"/>
        <v/>
      </c>
      <c r="H28" s="47" t="str">
        <f t="shared" si="1"/>
        <v/>
      </c>
      <c r="I28" s="19"/>
      <c r="J28" s="19"/>
      <c r="K28" s="19"/>
      <c r="L28" s="22"/>
    </row>
    <row r="29" spans="1:17" s="17" customFormat="1" x14ac:dyDescent="0.15">
      <c r="A29" s="121"/>
      <c r="B29" s="19"/>
      <c r="C29" s="19"/>
      <c r="D29" s="19"/>
      <c r="E29" s="20"/>
      <c r="F29" s="21"/>
      <c r="G29" s="36" t="str">
        <f t="shared" si="0"/>
        <v/>
      </c>
      <c r="H29" s="47" t="str">
        <f t="shared" si="1"/>
        <v/>
      </c>
      <c r="I29" s="19"/>
      <c r="J29" s="19"/>
      <c r="K29" s="19"/>
      <c r="L29" s="22"/>
    </row>
    <row r="30" spans="1:17" ht="87.75" customHeight="1" thickBot="1" x14ac:dyDescent="0.2">
      <c r="A30" s="90" t="s">
        <v>42</v>
      </c>
      <c r="B30" s="91"/>
      <c r="C30" s="91"/>
      <c r="D30" s="91"/>
      <c r="E30" s="91"/>
      <c r="F30" s="23"/>
      <c r="G30" s="24">
        <f>SUM(G5:G29)</f>
        <v>0</v>
      </c>
      <c r="H30" s="24">
        <f>IF(Q19&lt;P19,Q19,P19)</f>
        <v>0</v>
      </c>
      <c r="I30" s="108" t="s">
        <v>55</v>
      </c>
      <c r="J30" s="109"/>
      <c r="K30" s="109"/>
      <c r="L30" s="110"/>
      <c r="N30" s="25"/>
    </row>
    <row r="31" spans="1:17" x14ac:dyDescent="0.15">
      <c r="L31" s="29" t="s">
        <v>43</v>
      </c>
    </row>
    <row r="32" spans="1:17" x14ac:dyDescent="0.15">
      <c r="H32" s="30"/>
    </row>
  </sheetData>
  <mergeCells count="20">
    <mergeCell ref="A1:L1"/>
    <mergeCell ref="A2:L2"/>
    <mergeCell ref="A3:A4"/>
    <mergeCell ref="B3:B4"/>
    <mergeCell ref="C3:C4"/>
    <mergeCell ref="D3:D4"/>
    <mergeCell ref="E3:E4"/>
    <mergeCell ref="F3:F4"/>
    <mergeCell ref="I3:I4"/>
    <mergeCell ref="J3:J4"/>
    <mergeCell ref="K3:K4"/>
    <mergeCell ref="L3:L4"/>
    <mergeCell ref="A30:E30"/>
    <mergeCell ref="A5:A29"/>
    <mergeCell ref="I30:L30"/>
    <mergeCell ref="M23:P23"/>
    <mergeCell ref="M24:O27"/>
    <mergeCell ref="P24:P27"/>
    <mergeCell ref="N19:O19"/>
    <mergeCell ref="N20:O20"/>
  </mergeCells>
  <phoneticPr fontId="1"/>
  <printOptions horizontalCentered="1"/>
  <pageMargins left="0.56000000000000005" right="0.51" top="0.61" bottom="0.98425196850393704" header="0.51181102362204722" footer="0.51181102362204722"/>
  <pageSetup paperSize="9" scale="98" fitToHeight="10" orientation="landscape" r:id="rId1"/>
  <headerFooter alignWithMargins="0"/>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P34"/>
  <sheetViews>
    <sheetView view="pageBreakPreview" zoomScale="70" zoomScaleNormal="100" zoomScaleSheetLayoutView="70" workbookViewId="0">
      <selection activeCell="H22" sqref="H22"/>
    </sheetView>
  </sheetViews>
  <sheetFormatPr defaultRowHeight="13.5" x14ac:dyDescent="0.15"/>
  <cols>
    <col min="1" max="1" width="9.375" style="26" customWidth="1"/>
    <col min="2" max="2" width="17" style="26" customWidth="1"/>
    <col min="3" max="3" width="30.25" style="26" customWidth="1"/>
    <col min="4" max="4" width="4.5" style="26" customWidth="1"/>
    <col min="5" max="5" width="4.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68</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26" t="s">
        <v>48</v>
      </c>
      <c r="B5" s="45"/>
      <c r="C5" s="45"/>
      <c r="D5" s="45"/>
      <c r="E5" s="46"/>
      <c r="F5" s="47"/>
      <c r="G5" s="36" t="str">
        <f>IF(F5="","",(ROUNDDOWN(D5*F5,0)))</f>
        <v/>
      </c>
      <c r="H5" s="47" t="str">
        <f>G5</f>
        <v/>
      </c>
      <c r="I5" s="45"/>
      <c r="J5" s="45"/>
      <c r="K5" s="45"/>
      <c r="L5" s="48"/>
    </row>
    <row r="6" spans="1:12" s="17" customFormat="1" ht="14.25" x14ac:dyDescent="0.15">
      <c r="A6" s="127"/>
      <c r="B6" s="45"/>
      <c r="C6" s="45"/>
      <c r="D6" s="45"/>
      <c r="E6" s="46"/>
      <c r="F6" s="47"/>
      <c r="G6" s="36" t="str">
        <f t="shared" ref="G6:G29" si="0">IF(F6="","",(ROUNDDOWN(D6*F6,0)))</f>
        <v/>
      </c>
      <c r="H6" s="47" t="str">
        <f t="shared" ref="H6:H29" si="1">G6</f>
        <v/>
      </c>
      <c r="I6" s="45"/>
      <c r="J6" s="45"/>
      <c r="K6" s="45"/>
      <c r="L6" s="48"/>
    </row>
    <row r="7" spans="1:12" s="17" customFormat="1" x14ac:dyDescent="0.15">
      <c r="A7" s="127"/>
      <c r="B7" s="49"/>
      <c r="C7" s="49"/>
      <c r="D7" s="49"/>
      <c r="E7" s="50"/>
      <c r="F7" s="51"/>
      <c r="G7" s="36" t="str">
        <f t="shared" si="0"/>
        <v/>
      </c>
      <c r="H7" s="47" t="str">
        <f t="shared" si="1"/>
        <v/>
      </c>
      <c r="I7" s="49"/>
      <c r="J7" s="49"/>
      <c r="K7" s="49"/>
      <c r="L7" s="52"/>
    </row>
    <row r="8" spans="1:12" s="17" customFormat="1" x14ac:dyDescent="0.15">
      <c r="A8" s="127"/>
      <c r="B8" s="19"/>
      <c r="C8" s="19"/>
      <c r="D8" s="19"/>
      <c r="E8" s="20"/>
      <c r="F8" s="21"/>
      <c r="G8" s="36" t="str">
        <f t="shared" si="0"/>
        <v/>
      </c>
      <c r="H8" s="47" t="str">
        <f t="shared" si="1"/>
        <v/>
      </c>
      <c r="I8" s="19"/>
      <c r="J8" s="19"/>
      <c r="K8" s="19"/>
      <c r="L8" s="22"/>
    </row>
    <row r="9" spans="1:12" s="17" customFormat="1" x14ac:dyDescent="0.15">
      <c r="A9" s="127"/>
      <c r="B9" s="19"/>
      <c r="C9" s="19"/>
      <c r="D9" s="19"/>
      <c r="E9" s="20"/>
      <c r="F9" s="21"/>
      <c r="G9" s="36" t="str">
        <f t="shared" si="0"/>
        <v/>
      </c>
      <c r="H9" s="47" t="str">
        <f t="shared" si="1"/>
        <v/>
      </c>
      <c r="I9" s="19"/>
      <c r="J9" s="19"/>
      <c r="K9" s="19"/>
      <c r="L9" s="22"/>
    </row>
    <row r="10" spans="1:12" s="17" customFormat="1" x14ac:dyDescent="0.15">
      <c r="A10" s="127"/>
      <c r="B10" s="19"/>
      <c r="C10" s="19"/>
      <c r="D10" s="19"/>
      <c r="E10" s="20"/>
      <c r="F10" s="21"/>
      <c r="G10" s="36" t="str">
        <f t="shared" si="0"/>
        <v/>
      </c>
      <c r="H10" s="47" t="str">
        <f t="shared" si="1"/>
        <v/>
      </c>
      <c r="I10" s="19"/>
      <c r="J10" s="19"/>
      <c r="K10" s="19"/>
      <c r="L10" s="22"/>
    </row>
    <row r="11" spans="1:12" s="17" customFormat="1" x14ac:dyDescent="0.15">
      <c r="A11" s="127"/>
      <c r="B11" s="19"/>
      <c r="C11" s="19"/>
      <c r="D11" s="19"/>
      <c r="E11" s="20"/>
      <c r="F11" s="21"/>
      <c r="G11" s="36" t="str">
        <f t="shared" si="0"/>
        <v/>
      </c>
      <c r="H11" s="47" t="str">
        <f t="shared" si="1"/>
        <v/>
      </c>
      <c r="I11" s="19"/>
      <c r="J11" s="19"/>
      <c r="K11" s="19"/>
      <c r="L11" s="22"/>
    </row>
    <row r="12" spans="1:12" s="17" customFormat="1" x14ac:dyDescent="0.15">
      <c r="A12" s="127"/>
      <c r="B12" s="19"/>
      <c r="C12" s="19"/>
      <c r="D12" s="19"/>
      <c r="E12" s="20"/>
      <c r="F12" s="21"/>
      <c r="G12" s="36" t="str">
        <f t="shared" si="0"/>
        <v/>
      </c>
      <c r="H12" s="47" t="str">
        <f t="shared" si="1"/>
        <v/>
      </c>
      <c r="I12" s="19"/>
      <c r="J12" s="19"/>
      <c r="K12" s="19"/>
      <c r="L12" s="22"/>
    </row>
    <row r="13" spans="1:12" s="17" customFormat="1" x14ac:dyDescent="0.15">
      <c r="A13" s="127"/>
      <c r="B13" s="19"/>
      <c r="C13" s="19"/>
      <c r="D13" s="19"/>
      <c r="E13" s="20"/>
      <c r="F13" s="21"/>
      <c r="G13" s="36" t="str">
        <f t="shared" si="0"/>
        <v/>
      </c>
      <c r="H13" s="47" t="str">
        <f t="shared" si="1"/>
        <v/>
      </c>
      <c r="I13" s="19"/>
      <c r="J13" s="19"/>
      <c r="K13" s="19"/>
      <c r="L13" s="22"/>
    </row>
    <row r="14" spans="1:12" s="17" customFormat="1" x14ac:dyDescent="0.15">
      <c r="A14" s="127"/>
      <c r="B14" s="19"/>
      <c r="C14" s="19"/>
      <c r="D14" s="19"/>
      <c r="E14" s="20"/>
      <c r="F14" s="21"/>
      <c r="G14" s="36" t="str">
        <f t="shared" si="0"/>
        <v/>
      </c>
      <c r="H14" s="47" t="str">
        <f t="shared" si="1"/>
        <v/>
      </c>
      <c r="I14" s="19"/>
      <c r="J14" s="19"/>
      <c r="K14" s="19"/>
      <c r="L14" s="22"/>
    </row>
    <row r="15" spans="1:12" s="17" customFormat="1" x14ac:dyDescent="0.15">
      <c r="A15" s="127"/>
      <c r="B15" s="19"/>
      <c r="C15" s="19"/>
      <c r="D15" s="19"/>
      <c r="E15" s="20"/>
      <c r="F15" s="21"/>
      <c r="G15" s="36" t="str">
        <f t="shared" si="0"/>
        <v/>
      </c>
      <c r="H15" s="47" t="str">
        <f t="shared" si="1"/>
        <v/>
      </c>
      <c r="I15" s="19"/>
      <c r="J15" s="19"/>
      <c r="K15" s="19"/>
      <c r="L15" s="22"/>
    </row>
    <row r="16" spans="1:12" s="17" customFormat="1" x14ac:dyDescent="0.15">
      <c r="A16" s="127"/>
      <c r="B16" s="19"/>
      <c r="C16" s="19"/>
      <c r="D16" s="19"/>
      <c r="E16" s="20"/>
      <c r="F16" s="21"/>
      <c r="G16" s="36" t="str">
        <f t="shared" si="0"/>
        <v/>
      </c>
      <c r="H16" s="47" t="str">
        <f t="shared" si="1"/>
        <v/>
      </c>
      <c r="I16" s="19"/>
      <c r="J16" s="19"/>
      <c r="K16" s="19"/>
      <c r="L16" s="22"/>
    </row>
    <row r="17" spans="1:16" s="17" customFormat="1" x14ac:dyDescent="0.15">
      <c r="A17" s="127"/>
      <c r="B17" s="19"/>
      <c r="C17" s="19"/>
      <c r="D17" s="19"/>
      <c r="E17" s="20"/>
      <c r="F17" s="21"/>
      <c r="G17" s="36" t="str">
        <f t="shared" si="0"/>
        <v/>
      </c>
      <c r="H17" s="47" t="str">
        <f t="shared" si="1"/>
        <v/>
      </c>
      <c r="I17" s="19"/>
      <c r="J17" s="19"/>
      <c r="K17" s="19"/>
      <c r="L17" s="22"/>
    </row>
    <row r="18" spans="1:16" s="17" customFormat="1" x14ac:dyDescent="0.15">
      <c r="A18" s="127"/>
      <c r="B18" s="19"/>
      <c r="C18" s="19"/>
      <c r="D18" s="19"/>
      <c r="E18" s="20"/>
      <c r="F18" s="21"/>
      <c r="G18" s="36" t="str">
        <f t="shared" si="0"/>
        <v/>
      </c>
      <c r="H18" s="47" t="str">
        <f t="shared" si="1"/>
        <v/>
      </c>
      <c r="I18" s="19"/>
      <c r="J18" s="19"/>
      <c r="K18" s="19"/>
      <c r="L18" s="22"/>
    </row>
    <row r="19" spans="1:16" s="17" customFormat="1" x14ac:dyDescent="0.15">
      <c r="A19" s="127"/>
      <c r="B19" s="19"/>
      <c r="C19" s="19"/>
      <c r="D19" s="19"/>
      <c r="E19" s="20"/>
      <c r="F19" s="21"/>
      <c r="G19" s="36" t="str">
        <f t="shared" si="0"/>
        <v/>
      </c>
      <c r="H19" s="47" t="str">
        <f t="shared" si="1"/>
        <v/>
      </c>
      <c r="I19" s="19"/>
      <c r="J19" s="19"/>
      <c r="K19" s="19"/>
      <c r="L19" s="22"/>
    </row>
    <row r="20" spans="1:16" s="17" customFormat="1" ht="14.25" thickBot="1" x14ac:dyDescent="0.2">
      <c r="A20" s="127"/>
      <c r="B20" s="19"/>
      <c r="C20" s="19"/>
      <c r="D20" s="19"/>
      <c r="E20" s="20"/>
      <c r="F20" s="21"/>
      <c r="G20" s="36" t="str">
        <f t="shared" si="0"/>
        <v/>
      </c>
      <c r="H20" s="47" t="str">
        <f t="shared" si="1"/>
        <v/>
      </c>
      <c r="I20" s="19"/>
      <c r="J20" s="19"/>
      <c r="K20" s="19"/>
      <c r="L20" s="22"/>
    </row>
    <row r="21" spans="1:16" s="17" customFormat="1" x14ac:dyDescent="0.15">
      <c r="A21" s="127"/>
      <c r="B21" s="19"/>
      <c r="C21" s="19"/>
      <c r="D21" s="19"/>
      <c r="E21" s="20"/>
      <c r="F21" s="21"/>
      <c r="G21" s="36" t="str">
        <f t="shared" si="0"/>
        <v/>
      </c>
      <c r="H21" s="47" t="str">
        <f t="shared" si="1"/>
        <v/>
      </c>
      <c r="I21" s="19"/>
      <c r="J21" s="19"/>
      <c r="K21" s="19"/>
      <c r="L21" s="22"/>
      <c r="N21" s="122" t="s">
        <v>63</v>
      </c>
      <c r="O21" s="123"/>
      <c r="P21" s="72">
        <f>ROUNDDOWN(IF(G30&gt;M26/2,M26/2,G30),0)</f>
        <v>0</v>
      </c>
    </row>
    <row r="22" spans="1:16" s="17" customFormat="1" ht="14.25" thickBot="1" x14ac:dyDescent="0.2">
      <c r="A22" s="127"/>
      <c r="B22" s="19"/>
      <c r="C22" s="19"/>
      <c r="D22" s="19"/>
      <c r="E22" s="20"/>
      <c r="F22" s="21"/>
      <c r="G22" s="36" t="str">
        <f t="shared" si="0"/>
        <v/>
      </c>
      <c r="H22" s="47" t="str">
        <f t="shared" si="1"/>
        <v/>
      </c>
      <c r="I22" s="19"/>
      <c r="J22" s="19"/>
      <c r="K22" s="19"/>
      <c r="L22" s="22"/>
      <c r="N22" s="124" t="s">
        <v>64</v>
      </c>
      <c r="O22" s="125"/>
      <c r="P22" s="73"/>
    </row>
    <row r="23" spans="1:16" s="17" customFormat="1" x14ac:dyDescent="0.15">
      <c r="A23" s="127"/>
      <c r="B23" s="19"/>
      <c r="C23" s="19"/>
      <c r="D23" s="19"/>
      <c r="E23" s="20"/>
      <c r="F23" s="21"/>
      <c r="G23" s="36" t="str">
        <f t="shared" si="0"/>
        <v/>
      </c>
      <c r="H23" s="47" t="str">
        <f t="shared" si="1"/>
        <v/>
      </c>
      <c r="I23" s="19"/>
      <c r="J23" s="19"/>
      <c r="K23" s="19"/>
      <c r="L23" s="22"/>
    </row>
    <row r="24" spans="1:16" s="17" customFormat="1" x14ac:dyDescent="0.15">
      <c r="A24" s="127"/>
      <c r="B24" s="19"/>
      <c r="C24" s="19"/>
      <c r="D24" s="19"/>
      <c r="E24" s="20"/>
      <c r="F24" s="21"/>
      <c r="G24" s="36" t="str">
        <f t="shared" si="0"/>
        <v/>
      </c>
      <c r="H24" s="47" t="str">
        <f t="shared" si="1"/>
        <v/>
      </c>
      <c r="I24" s="19"/>
      <c r="J24" s="19"/>
      <c r="K24" s="19"/>
      <c r="L24" s="22"/>
    </row>
    <row r="25" spans="1:16" s="17" customFormat="1" x14ac:dyDescent="0.15">
      <c r="A25" s="127"/>
      <c r="B25" s="19"/>
      <c r="C25" s="19"/>
      <c r="D25" s="19"/>
      <c r="E25" s="20"/>
      <c r="F25" s="21"/>
      <c r="G25" s="36" t="str">
        <f t="shared" si="0"/>
        <v/>
      </c>
      <c r="H25" s="47" t="str">
        <f t="shared" si="1"/>
        <v/>
      </c>
      <c r="I25" s="19"/>
      <c r="J25" s="19"/>
      <c r="K25" s="19"/>
      <c r="L25" s="22"/>
      <c r="M25" s="112" t="s">
        <v>60</v>
      </c>
      <c r="N25" s="112"/>
      <c r="O25" s="112"/>
      <c r="P25" s="113"/>
    </row>
    <row r="26" spans="1:16" s="17" customFormat="1" ht="13.5" customHeight="1" x14ac:dyDescent="0.15">
      <c r="A26" s="127"/>
      <c r="B26" s="19"/>
      <c r="C26" s="19"/>
      <c r="D26" s="19"/>
      <c r="E26" s="20"/>
      <c r="F26" s="21"/>
      <c r="G26" s="36" t="str">
        <f t="shared" si="0"/>
        <v/>
      </c>
      <c r="H26" s="47" t="str">
        <f t="shared" si="1"/>
        <v/>
      </c>
      <c r="I26" s="19"/>
      <c r="J26" s="19"/>
      <c r="K26" s="19"/>
      <c r="L26" s="22"/>
      <c r="M26" s="131">
        <f>SUM(原材料費・副資材費!$G$30+機械装置費!$G$30+外注・委託費!$G$30+産業財産権!$G$30+技術指導導入費!$G$30+直接人件費!$G$30+調査費!$G$30+クラウド利用費!$G$30)</f>
        <v>0</v>
      </c>
      <c r="N26" s="131"/>
      <c r="O26" s="132"/>
      <c r="P26" s="115" t="s">
        <v>59</v>
      </c>
    </row>
    <row r="27" spans="1:16" s="17" customFormat="1" ht="13.5" customHeight="1" x14ac:dyDescent="0.15">
      <c r="A27" s="127"/>
      <c r="B27" s="19"/>
      <c r="C27" s="19"/>
      <c r="D27" s="19"/>
      <c r="E27" s="20"/>
      <c r="F27" s="21"/>
      <c r="G27" s="36" t="str">
        <f t="shared" si="0"/>
        <v/>
      </c>
      <c r="H27" s="47" t="str">
        <f t="shared" si="1"/>
        <v/>
      </c>
      <c r="I27" s="19"/>
      <c r="J27" s="19"/>
      <c r="K27" s="19"/>
      <c r="L27" s="22"/>
      <c r="M27" s="133"/>
      <c r="N27" s="133"/>
      <c r="O27" s="134"/>
      <c r="P27" s="116"/>
    </row>
    <row r="28" spans="1:16" s="17" customFormat="1" ht="13.5" customHeight="1" x14ac:dyDescent="0.15">
      <c r="A28" s="127"/>
      <c r="B28" s="19"/>
      <c r="C28" s="19"/>
      <c r="D28" s="19"/>
      <c r="E28" s="20"/>
      <c r="F28" s="21"/>
      <c r="G28" s="36" t="str">
        <f t="shared" si="0"/>
        <v/>
      </c>
      <c r="H28" s="47" t="str">
        <f t="shared" si="1"/>
        <v/>
      </c>
      <c r="I28" s="19"/>
      <c r="J28" s="19"/>
      <c r="K28" s="19"/>
      <c r="L28" s="22"/>
      <c r="M28" s="133"/>
      <c r="N28" s="133"/>
      <c r="O28" s="134"/>
      <c r="P28" s="116"/>
    </row>
    <row r="29" spans="1:16" s="17" customFormat="1" ht="13.5" customHeight="1" x14ac:dyDescent="0.15">
      <c r="A29" s="127"/>
      <c r="B29" s="19"/>
      <c r="C29" s="19"/>
      <c r="D29" s="19"/>
      <c r="E29" s="20"/>
      <c r="F29" s="21"/>
      <c r="G29" s="36" t="str">
        <f t="shared" si="0"/>
        <v/>
      </c>
      <c r="H29" s="47" t="str">
        <f t="shared" si="1"/>
        <v/>
      </c>
      <c r="I29" s="19"/>
      <c r="J29" s="19"/>
      <c r="K29" s="19"/>
      <c r="L29" s="22"/>
      <c r="M29" s="135"/>
      <c r="N29" s="135"/>
      <c r="O29" s="136"/>
      <c r="P29" s="117"/>
    </row>
    <row r="30" spans="1:16" ht="38.25" customHeight="1" thickBot="1" x14ac:dyDescent="0.35">
      <c r="A30" s="90" t="s">
        <v>42</v>
      </c>
      <c r="B30" s="91"/>
      <c r="C30" s="91"/>
      <c r="D30" s="91"/>
      <c r="E30" s="91"/>
      <c r="F30" s="23"/>
      <c r="G30" s="24">
        <f>SUM(G5:G29)</f>
        <v>0</v>
      </c>
      <c r="H30" s="24">
        <f>P21</f>
        <v>0</v>
      </c>
      <c r="I30" s="128" t="s">
        <v>56</v>
      </c>
      <c r="J30" s="129"/>
      <c r="K30" s="129"/>
      <c r="L30" s="130"/>
      <c r="M30" s="62"/>
      <c r="N30" s="61"/>
      <c r="O30" s="61"/>
    </row>
    <row r="31" spans="1:16" ht="13.5" customHeight="1" x14ac:dyDescent="0.15">
      <c r="I31" s="67"/>
      <c r="J31" s="67"/>
      <c r="K31" s="68"/>
      <c r="L31" s="69" t="s">
        <v>43</v>
      </c>
    </row>
    <row r="32" spans="1:16" ht="20.25" customHeight="1" x14ac:dyDescent="0.15">
      <c r="H32" s="30"/>
    </row>
    <row r="33" ht="63" customHeight="1" x14ac:dyDescent="0.15"/>
    <row r="34" ht="63" customHeight="1" x14ac:dyDescent="0.15"/>
  </sheetData>
  <mergeCells count="20">
    <mergeCell ref="A1:L1"/>
    <mergeCell ref="A2:L2"/>
    <mergeCell ref="A3:A4"/>
    <mergeCell ref="B3:B4"/>
    <mergeCell ref="C3:C4"/>
    <mergeCell ref="D3:D4"/>
    <mergeCell ref="E3:E4"/>
    <mergeCell ref="F3:F4"/>
    <mergeCell ref="I3:I4"/>
    <mergeCell ref="J3:J4"/>
    <mergeCell ref="K3:K4"/>
    <mergeCell ref="L3:L4"/>
    <mergeCell ref="A30:E30"/>
    <mergeCell ref="A5:A29"/>
    <mergeCell ref="I30:L30"/>
    <mergeCell ref="M26:O29"/>
    <mergeCell ref="M25:P25"/>
    <mergeCell ref="P26:P29"/>
    <mergeCell ref="N21:O21"/>
    <mergeCell ref="N22:O22"/>
  </mergeCells>
  <phoneticPr fontId="1"/>
  <printOptions horizontalCentered="1"/>
  <pageMargins left="0.56000000000000005" right="0.51" top="0.61" bottom="0.98425196850393704" header="0.51181102362204722" footer="0.51181102362204722"/>
  <pageSetup paperSize="9" scale="98" fitToHeight="10" orientation="landscape" r:id="rId1"/>
  <headerFooter alignWithMargins="0"/>
  <colBreaks count="1" manualBreakCount="1">
    <brk id="12" max="3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P32"/>
  <sheetViews>
    <sheetView view="pageBreakPreview" zoomScale="70" zoomScaleNormal="100" zoomScaleSheetLayoutView="70" workbookViewId="0">
      <selection activeCell="R23" sqref="R23"/>
    </sheetView>
  </sheetViews>
  <sheetFormatPr defaultRowHeight="13.5" x14ac:dyDescent="0.15"/>
  <cols>
    <col min="1" max="1" width="9.375" style="26" customWidth="1"/>
    <col min="2" max="2" width="17" style="26" customWidth="1"/>
    <col min="3" max="3" width="17.5" style="26" customWidth="1"/>
    <col min="4" max="4" width="4.5" style="26" customWidth="1"/>
    <col min="5" max="5" width="4.5" style="27" customWidth="1"/>
    <col min="6" max="6" width="9.625" style="28" customWidth="1"/>
    <col min="7" max="7" width="10.625" style="28" customWidth="1"/>
    <col min="8" max="8" width="10.75" style="28" customWidth="1"/>
    <col min="9" max="9" width="22.625" style="28" customWidth="1"/>
    <col min="10"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68</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37" t="s">
        <v>49</v>
      </c>
      <c r="B5" s="45"/>
      <c r="C5" s="45"/>
      <c r="D5" s="45"/>
      <c r="E5" s="46"/>
      <c r="F5" s="47"/>
      <c r="G5" s="47" t="str">
        <f>IF(F5="","",(ROUNDDOWN(D5*F5,0)))</f>
        <v/>
      </c>
      <c r="H5" s="47" t="str">
        <f>G5</f>
        <v/>
      </c>
      <c r="I5" s="45"/>
      <c r="J5" s="45"/>
      <c r="K5" s="45"/>
      <c r="L5" s="48"/>
    </row>
    <row r="6" spans="1:12" s="17" customFormat="1" x14ac:dyDescent="0.15">
      <c r="A6" s="138"/>
      <c r="B6" s="49"/>
      <c r="C6" s="49"/>
      <c r="D6" s="49"/>
      <c r="E6" s="50"/>
      <c r="F6" s="51"/>
      <c r="G6" s="47" t="str">
        <f t="shared" ref="G6:G29" si="0">IF(F6="","",(ROUNDDOWN(D6*F6,0)))</f>
        <v/>
      </c>
      <c r="H6" s="47" t="str">
        <f t="shared" ref="H6:H29" si="1">G6</f>
        <v/>
      </c>
      <c r="I6" s="49"/>
      <c r="J6" s="49"/>
      <c r="K6" s="49"/>
      <c r="L6" s="52"/>
    </row>
    <row r="7" spans="1:12" s="17" customFormat="1" x14ac:dyDescent="0.15">
      <c r="A7" s="138"/>
      <c r="B7" s="19"/>
      <c r="C7" s="19"/>
      <c r="D7" s="19"/>
      <c r="E7" s="20"/>
      <c r="F7" s="21"/>
      <c r="G7" s="47" t="str">
        <f t="shared" si="0"/>
        <v/>
      </c>
      <c r="H7" s="47" t="str">
        <f t="shared" si="1"/>
        <v/>
      </c>
      <c r="I7" s="19"/>
      <c r="J7" s="19"/>
      <c r="K7" s="19"/>
      <c r="L7" s="22"/>
    </row>
    <row r="8" spans="1:12" s="17" customFormat="1" x14ac:dyDescent="0.15">
      <c r="A8" s="138"/>
      <c r="C8" s="19"/>
      <c r="D8" s="19"/>
      <c r="E8" s="20"/>
      <c r="F8" s="21"/>
      <c r="G8" s="47" t="str">
        <f t="shared" si="0"/>
        <v/>
      </c>
      <c r="H8" s="47" t="str">
        <f t="shared" si="1"/>
        <v/>
      </c>
      <c r="I8" s="19"/>
      <c r="J8" s="19"/>
      <c r="K8" s="19"/>
      <c r="L8" s="22"/>
    </row>
    <row r="9" spans="1:12" s="17" customFormat="1" x14ac:dyDescent="0.15">
      <c r="A9" s="138"/>
      <c r="B9" s="19"/>
      <c r="C9" s="19"/>
      <c r="D9" s="19"/>
      <c r="E9" s="20"/>
      <c r="F9" s="21"/>
      <c r="G9" s="47" t="str">
        <f t="shared" si="0"/>
        <v/>
      </c>
      <c r="H9" s="47" t="str">
        <f t="shared" si="1"/>
        <v/>
      </c>
      <c r="I9" s="19"/>
      <c r="J9" s="19"/>
      <c r="K9" s="19"/>
      <c r="L9" s="22"/>
    </row>
    <row r="10" spans="1:12" s="17" customFormat="1" x14ac:dyDescent="0.15">
      <c r="A10" s="138"/>
      <c r="B10" s="19"/>
      <c r="C10" s="19"/>
      <c r="D10" s="19"/>
      <c r="E10" s="20"/>
      <c r="F10" s="21"/>
      <c r="G10" s="47" t="str">
        <f t="shared" si="0"/>
        <v/>
      </c>
      <c r="H10" s="47" t="str">
        <f t="shared" si="1"/>
        <v/>
      </c>
      <c r="I10" s="19"/>
      <c r="J10" s="19"/>
      <c r="K10" s="19"/>
      <c r="L10" s="22"/>
    </row>
    <row r="11" spans="1:12" s="17" customFormat="1" x14ac:dyDescent="0.15">
      <c r="A11" s="138"/>
      <c r="B11" s="19"/>
      <c r="C11" s="19"/>
      <c r="D11" s="19"/>
      <c r="E11" s="20"/>
      <c r="F11" s="21"/>
      <c r="G11" s="47" t="str">
        <f t="shared" si="0"/>
        <v/>
      </c>
      <c r="H11" s="47" t="str">
        <f t="shared" si="1"/>
        <v/>
      </c>
      <c r="I11" s="19"/>
      <c r="J11" s="19"/>
      <c r="K11" s="19"/>
      <c r="L11" s="22"/>
    </row>
    <row r="12" spans="1:12" s="17" customFormat="1" x14ac:dyDescent="0.15">
      <c r="A12" s="138"/>
      <c r="B12" s="19"/>
      <c r="C12" s="19"/>
      <c r="D12" s="19"/>
      <c r="E12" s="20"/>
      <c r="F12" s="21"/>
      <c r="G12" s="47" t="str">
        <f t="shared" si="0"/>
        <v/>
      </c>
      <c r="H12" s="47" t="str">
        <f t="shared" si="1"/>
        <v/>
      </c>
      <c r="I12" s="19"/>
      <c r="J12" s="19"/>
      <c r="K12" s="19"/>
      <c r="L12" s="22"/>
    </row>
    <row r="13" spans="1:12" s="17" customFormat="1" x14ac:dyDescent="0.15">
      <c r="A13" s="138"/>
      <c r="B13" s="19"/>
      <c r="C13" s="19"/>
      <c r="D13" s="19"/>
      <c r="E13" s="20"/>
      <c r="F13" s="21"/>
      <c r="G13" s="47" t="str">
        <f t="shared" si="0"/>
        <v/>
      </c>
      <c r="H13" s="47" t="str">
        <f t="shared" si="1"/>
        <v/>
      </c>
      <c r="I13" s="19"/>
      <c r="J13" s="19"/>
      <c r="K13" s="19"/>
      <c r="L13" s="22"/>
    </row>
    <row r="14" spans="1:12" s="17" customFormat="1" x14ac:dyDescent="0.15">
      <c r="A14" s="138"/>
      <c r="B14" s="19"/>
      <c r="C14" s="19"/>
      <c r="D14" s="19"/>
      <c r="E14" s="20"/>
      <c r="F14" s="21"/>
      <c r="G14" s="47" t="str">
        <f t="shared" si="0"/>
        <v/>
      </c>
      <c r="H14" s="47"/>
      <c r="I14" s="19"/>
      <c r="J14" s="19"/>
      <c r="K14" s="19"/>
      <c r="L14" s="22"/>
    </row>
    <row r="15" spans="1:12" s="17" customFormat="1" x14ac:dyDescent="0.15">
      <c r="A15" s="138"/>
      <c r="B15" s="19"/>
      <c r="C15" s="19"/>
      <c r="D15" s="19"/>
      <c r="E15" s="20"/>
      <c r="F15" s="21"/>
      <c r="G15" s="47" t="str">
        <f t="shared" si="0"/>
        <v/>
      </c>
      <c r="H15" s="47" t="str">
        <f t="shared" si="1"/>
        <v/>
      </c>
      <c r="I15" s="19"/>
      <c r="J15" s="19"/>
      <c r="K15" s="19"/>
      <c r="L15" s="22"/>
    </row>
    <row r="16" spans="1:12" s="17" customFormat="1" x14ac:dyDescent="0.15">
      <c r="A16" s="138"/>
      <c r="B16" s="19"/>
      <c r="C16" s="19"/>
      <c r="D16" s="19"/>
      <c r="E16" s="20"/>
      <c r="F16" s="21"/>
      <c r="G16" s="47" t="str">
        <f t="shared" si="0"/>
        <v/>
      </c>
      <c r="H16" s="47" t="str">
        <f t="shared" si="1"/>
        <v/>
      </c>
      <c r="I16" s="19"/>
      <c r="J16" s="19"/>
      <c r="K16" s="19"/>
      <c r="L16" s="22"/>
    </row>
    <row r="17" spans="1:16" s="17" customFormat="1" x14ac:dyDescent="0.15">
      <c r="A17" s="138"/>
      <c r="B17" s="19"/>
      <c r="C17" s="19"/>
      <c r="D17" s="19"/>
      <c r="E17" s="20"/>
      <c r="F17" s="21"/>
      <c r="G17" s="47" t="str">
        <f t="shared" si="0"/>
        <v/>
      </c>
      <c r="H17" s="47" t="str">
        <f t="shared" si="1"/>
        <v/>
      </c>
      <c r="I17" s="19"/>
      <c r="J17" s="19"/>
      <c r="K17" s="19"/>
      <c r="L17" s="22"/>
    </row>
    <row r="18" spans="1:16" s="17" customFormat="1" x14ac:dyDescent="0.15">
      <c r="A18" s="138"/>
      <c r="B18" s="19"/>
      <c r="C18" s="19"/>
      <c r="D18" s="19"/>
      <c r="E18" s="20"/>
      <c r="F18" s="21"/>
      <c r="G18" s="47" t="str">
        <f t="shared" si="0"/>
        <v/>
      </c>
      <c r="H18" s="47" t="str">
        <f t="shared" si="1"/>
        <v/>
      </c>
      <c r="I18" s="19"/>
      <c r="J18" s="19"/>
      <c r="K18" s="19"/>
      <c r="L18" s="22"/>
    </row>
    <row r="19" spans="1:16" s="17" customFormat="1" x14ac:dyDescent="0.15">
      <c r="A19" s="138"/>
      <c r="B19" s="19"/>
      <c r="C19" s="19"/>
      <c r="D19" s="19"/>
      <c r="E19" s="20"/>
      <c r="F19" s="21"/>
      <c r="G19" s="47" t="str">
        <f t="shared" si="0"/>
        <v/>
      </c>
      <c r="H19" s="47" t="str">
        <f t="shared" si="1"/>
        <v/>
      </c>
      <c r="I19" s="19"/>
      <c r="J19" s="19"/>
      <c r="K19" s="19"/>
      <c r="L19" s="22"/>
    </row>
    <row r="20" spans="1:16" s="17" customFormat="1" x14ac:dyDescent="0.15">
      <c r="A20" s="138"/>
      <c r="B20" s="19"/>
      <c r="C20" s="19"/>
      <c r="D20" s="19"/>
      <c r="E20" s="20"/>
      <c r="F20" s="21"/>
      <c r="G20" s="47" t="str">
        <f t="shared" si="0"/>
        <v/>
      </c>
      <c r="H20" s="47" t="str">
        <f t="shared" si="1"/>
        <v/>
      </c>
      <c r="I20" s="19"/>
      <c r="J20" s="19"/>
      <c r="K20" s="19"/>
      <c r="L20" s="22"/>
    </row>
    <row r="21" spans="1:16" s="17" customFormat="1" x14ac:dyDescent="0.15">
      <c r="A21" s="138"/>
      <c r="B21" s="19"/>
      <c r="C21" s="19"/>
      <c r="D21" s="19"/>
      <c r="E21" s="20"/>
      <c r="F21" s="21"/>
      <c r="G21" s="47" t="str">
        <f t="shared" si="0"/>
        <v/>
      </c>
      <c r="H21" s="47" t="str">
        <f t="shared" si="1"/>
        <v/>
      </c>
      <c r="I21" s="19"/>
      <c r="J21" s="19"/>
      <c r="K21" s="19"/>
      <c r="L21" s="22"/>
    </row>
    <row r="22" spans="1:16" s="17" customFormat="1" x14ac:dyDescent="0.15">
      <c r="A22" s="138"/>
      <c r="B22" s="19"/>
      <c r="C22" s="19"/>
      <c r="D22" s="19"/>
      <c r="E22" s="20"/>
      <c r="F22" s="21"/>
      <c r="G22" s="47" t="str">
        <f t="shared" si="0"/>
        <v/>
      </c>
      <c r="H22" s="47" t="str">
        <f t="shared" si="1"/>
        <v/>
      </c>
      <c r="I22" s="19"/>
      <c r="J22" s="19"/>
      <c r="K22" s="19"/>
      <c r="L22" s="22"/>
    </row>
    <row r="23" spans="1:16" s="17" customFormat="1" x14ac:dyDescent="0.15">
      <c r="A23" s="138"/>
      <c r="B23" s="19"/>
      <c r="C23" s="19"/>
      <c r="D23" s="19"/>
      <c r="E23" s="20"/>
      <c r="F23" s="21"/>
      <c r="G23" s="47" t="str">
        <f t="shared" si="0"/>
        <v/>
      </c>
      <c r="H23" s="47" t="str">
        <f t="shared" si="1"/>
        <v/>
      </c>
      <c r="I23" s="19"/>
      <c r="J23" s="19"/>
      <c r="K23" s="19"/>
      <c r="L23" s="22"/>
    </row>
    <row r="24" spans="1:16" s="17" customFormat="1" x14ac:dyDescent="0.15">
      <c r="A24" s="138"/>
      <c r="B24" s="19"/>
      <c r="C24" s="19"/>
      <c r="D24" s="19"/>
      <c r="E24" s="20"/>
      <c r="F24" s="21"/>
      <c r="G24" s="47" t="str">
        <f t="shared" si="0"/>
        <v/>
      </c>
      <c r="H24" s="47" t="str">
        <f t="shared" si="1"/>
        <v/>
      </c>
      <c r="I24" s="19"/>
      <c r="J24" s="19"/>
      <c r="K24" s="19"/>
      <c r="L24" s="22"/>
    </row>
    <row r="25" spans="1:16" s="17" customFormat="1" ht="13.5" customHeight="1" x14ac:dyDescent="0.15">
      <c r="A25" s="138"/>
      <c r="B25" s="19"/>
      <c r="C25" s="19"/>
      <c r="D25" s="19"/>
      <c r="E25" s="20"/>
      <c r="F25" s="21"/>
      <c r="G25" s="47" t="str">
        <f t="shared" si="0"/>
        <v/>
      </c>
      <c r="H25" s="47" t="str">
        <f t="shared" si="1"/>
        <v/>
      </c>
      <c r="I25" s="19"/>
      <c r="J25" s="19"/>
      <c r="K25" s="19"/>
      <c r="L25" s="22"/>
      <c r="M25" s="111" t="s">
        <v>60</v>
      </c>
      <c r="N25" s="112"/>
      <c r="O25" s="112"/>
      <c r="P25" s="113"/>
    </row>
    <row r="26" spans="1:16" s="17" customFormat="1" ht="13.5" customHeight="1" x14ac:dyDescent="0.15">
      <c r="A26" s="138"/>
      <c r="B26" s="19"/>
      <c r="C26" s="19"/>
      <c r="D26" s="19"/>
      <c r="E26" s="20"/>
      <c r="F26" s="21"/>
      <c r="G26" s="47" t="str">
        <f t="shared" si="0"/>
        <v/>
      </c>
      <c r="H26" s="47"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ht="13.5" customHeight="1" x14ac:dyDescent="0.15">
      <c r="A27" s="138"/>
      <c r="B27" s="19"/>
      <c r="C27" s="19"/>
      <c r="D27" s="19"/>
      <c r="E27" s="20"/>
      <c r="F27" s="21"/>
      <c r="G27" s="47" t="str">
        <f t="shared" si="0"/>
        <v/>
      </c>
      <c r="H27" s="47" t="str">
        <f t="shared" si="1"/>
        <v/>
      </c>
      <c r="I27" s="19"/>
      <c r="J27" s="19"/>
      <c r="K27" s="19"/>
      <c r="L27" s="22"/>
      <c r="M27" s="140"/>
      <c r="N27" s="133"/>
      <c r="O27" s="134"/>
      <c r="P27" s="116"/>
    </row>
    <row r="28" spans="1:16" s="17" customFormat="1" ht="13.5" customHeight="1" x14ac:dyDescent="0.15">
      <c r="A28" s="138"/>
      <c r="B28" s="19"/>
      <c r="C28" s="19"/>
      <c r="D28" s="19"/>
      <c r="E28" s="20"/>
      <c r="F28" s="21"/>
      <c r="G28" s="47" t="str">
        <f t="shared" si="0"/>
        <v/>
      </c>
      <c r="H28" s="47" t="str">
        <f t="shared" si="1"/>
        <v/>
      </c>
      <c r="I28" s="19"/>
      <c r="J28" s="19"/>
      <c r="K28" s="19"/>
      <c r="L28" s="22"/>
      <c r="M28" s="140"/>
      <c r="N28" s="133"/>
      <c r="O28" s="134"/>
      <c r="P28" s="116"/>
    </row>
    <row r="29" spans="1:16" s="17" customFormat="1" x14ac:dyDescent="0.15">
      <c r="A29" s="138"/>
      <c r="B29" s="19"/>
      <c r="C29" s="19"/>
      <c r="D29" s="19"/>
      <c r="E29" s="20"/>
      <c r="F29" s="21"/>
      <c r="G29" s="47" t="str">
        <f t="shared" si="0"/>
        <v/>
      </c>
      <c r="H29" s="47" t="str">
        <f t="shared" si="1"/>
        <v/>
      </c>
      <c r="I29" s="19"/>
      <c r="J29" s="19"/>
      <c r="K29" s="19"/>
      <c r="L29" s="22"/>
      <c r="M29" s="141"/>
      <c r="N29" s="135"/>
      <c r="O29" s="136"/>
      <c r="P29" s="117"/>
    </row>
    <row r="30" spans="1:16" ht="27.75" customHeight="1" thickBot="1" x14ac:dyDescent="0.2">
      <c r="A30" s="90" t="s">
        <v>42</v>
      </c>
      <c r="B30" s="91"/>
      <c r="C30" s="91"/>
      <c r="D30" s="91"/>
      <c r="E30" s="91"/>
      <c r="F30" s="23"/>
      <c r="G30" s="24">
        <f>SUM(G5:G29)</f>
        <v>0</v>
      </c>
      <c r="H30" s="24">
        <f>IF(G30&gt;2000000,2000000,G30)</f>
        <v>0</v>
      </c>
      <c r="I30" s="108" t="s">
        <v>62</v>
      </c>
      <c r="J30" s="109"/>
      <c r="K30" s="109"/>
      <c r="L30" s="110"/>
      <c r="N30" s="25"/>
    </row>
    <row r="31" spans="1:16" x14ac:dyDescent="0.15">
      <c r="L31" s="29" t="s">
        <v>43</v>
      </c>
    </row>
    <row r="32" spans="1:16" x14ac:dyDescent="0.15">
      <c r="H32" s="30"/>
    </row>
  </sheetData>
  <mergeCells count="18">
    <mergeCell ref="M25:P25"/>
    <mergeCell ref="M26:O29"/>
    <mergeCell ref="P26:P29"/>
    <mergeCell ref="K3:K4"/>
    <mergeCell ref="L3:L4"/>
    <mergeCell ref="A30:E30"/>
    <mergeCell ref="A5:A29"/>
    <mergeCell ref="A1:L1"/>
    <mergeCell ref="A2:L2"/>
    <mergeCell ref="A3:A4"/>
    <mergeCell ref="B3:B4"/>
    <mergeCell ref="C3:C4"/>
    <mergeCell ref="D3:D4"/>
    <mergeCell ref="E3:E4"/>
    <mergeCell ref="F3:F4"/>
    <mergeCell ref="I3:I4"/>
    <mergeCell ref="J3:J4"/>
    <mergeCell ref="I30:L30"/>
  </mergeCells>
  <phoneticPr fontId="1"/>
  <printOptions horizontalCentered="1"/>
  <pageMargins left="0.56000000000000005" right="0.51" top="0.61" bottom="0.98425196850393704" header="0.51181102362204722" footer="0.51181102362204722"/>
  <pageSetup paperSize="9" scale="105" fitToHeight="10" orientation="landscape" r:id="rId1"/>
  <headerFooter alignWithMargins="0"/>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P32"/>
  <sheetViews>
    <sheetView view="pageBreakPreview" zoomScale="70" zoomScaleNormal="100" zoomScaleSheetLayoutView="70" workbookViewId="0">
      <selection activeCell="C6" sqref="C6"/>
    </sheetView>
  </sheetViews>
  <sheetFormatPr defaultRowHeight="13.5" x14ac:dyDescent="0.15"/>
  <cols>
    <col min="1" max="1" width="9.375" style="26" customWidth="1"/>
    <col min="2" max="2" width="17" style="26" customWidth="1"/>
    <col min="3" max="3" width="30.25" style="26" customWidth="1"/>
    <col min="4" max="4" width="4.5" style="26" customWidth="1"/>
    <col min="5" max="5" width="4.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68</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x14ac:dyDescent="0.15">
      <c r="A5" s="142" t="s">
        <v>50</v>
      </c>
      <c r="B5" s="12"/>
      <c r="C5" s="12"/>
      <c r="D5" s="12"/>
      <c r="E5" s="13"/>
      <c r="F5" s="14"/>
      <c r="G5" s="15" t="str">
        <f>IF(F5="","",(ROUNDDOWN(D5*F5,0)))</f>
        <v/>
      </c>
      <c r="H5" s="14" t="str">
        <f>G5</f>
        <v/>
      </c>
      <c r="I5" s="13"/>
      <c r="J5" s="13"/>
      <c r="K5" s="13"/>
      <c r="L5" s="16"/>
    </row>
    <row r="6" spans="1:12" s="17" customFormat="1" x14ac:dyDescent="0.15">
      <c r="A6" s="143"/>
      <c r="B6" s="12"/>
      <c r="C6" s="12"/>
      <c r="D6" s="12"/>
      <c r="E6" s="13"/>
      <c r="F6" s="18"/>
      <c r="G6" s="15" t="str">
        <f t="shared" ref="G6:G29" si="0">IF(F6="","",(ROUNDDOWN(D6*F6,0)))</f>
        <v/>
      </c>
      <c r="H6" s="14" t="str">
        <f t="shared" ref="H6:H29" si="1">G6</f>
        <v/>
      </c>
      <c r="I6" s="13"/>
      <c r="J6" s="13"/>
      <c r="K6" s="13"/>
      <c r="L6" s="16"/>
    </row>
    <row r="7" spans="1:12" s="17" customFormat="1" x14ac:dyDescent="0.15">
      <c r="A7" s="143"/>
      <c r="B7" s="19"/>
      <c r="C7" s="19"/>
      <c r="D7" s="19"/>
      <c r="E7" s="20"/>
      <c r="F7" s="21"/>
      <c r="G7" s="15" t="str">
        <f t="shared" si="0"/>
        <v/>
      </c>
      <c r="H7" s="14" t="str">
        <f t="shared" si="1"/>
        <v/>
      </c>
      <c r="I7" s="19"/>
      <c r="J7" s="19"/>
      <c r="K7" s="19"/>
      <c r="L7" s="22"/>
    </row>
    <row r="8" spans="1:12" s="17" customFormat="1" x14ac:dyDescent="0.15">
      <c r="A8" s="143"/>
      <c r="B8" s="19"/>
      <c r="C8" s="19"/>
      <c r="D8" s="19"/>
      <c r="E8" s="20"/>
      <c r="F8" s="21"/>
      <c r="G8" s="15" t="str">
        <f t="shared" si="0"/>
        <v/>
      </c>
      <c r="H8" s="14" t="str">
        <f t="shared" si="1"/>
        <v/>
      </c>
      <c r="I8" s="19"/>
      <c r="J8" s="19"/>
      <c r="K8" s="19"/>
      <c r="L8" s="22"/>
    </row>
    <row r="9" spans="1:12" s="17" customFormat="1" x14ac:dyDescent="0.15">
      <c r="A9" s="143"/>
      <c r="B9" s="19"/>
      <c r="C9" s="19"/>
      <c r="D9" s="19"/>
      <c r="E9" s="20"/>
      <c r="F9" s="21"/>
      <c r="G9" s="15" t="str">
        <f t="shared" si="0"/>
        <v/>
      </c>
      <c r="H9" s="14" t="str">
        <f t="shared" si="1"/>
        <v/>
      </c>
      <c r="I9" s="19"/>
      <c r="J9" s="19"/>
      <c r="K9" s="19"/>
      <c r="L9" s="22"/>
    </row>
    <row r="10" spans="1:12" s="17" customFormat="1" x14ac:dyDescent="0.15">
      <c r="A10" s="143"/>
      <c r="B10" s="19"/>
      <c r="C10" s="19"/>
      <c r="D10" s="19"/>
      <c r="E10" s="20"/>
      <c r="F10" s="21"/>
      <c r="G10" s="15" t="str">
        <f t="shared" si="0"/>
        <v/>
      </c>
      <c r="H10" s="14" t="str">
        <f t="shared" si="1"/>
        <v/>
      </c>
      <c r="I10" s="19"/>
      <c r="J10" s="19"/>
      <c r="K10" s="19"/>
      <c r="L10" s="22"/>
    </row>
    <row r="11" spans="1:12" s="17" customFormat="1" x14ac:dyDescent="0.15">
      <c r="A11" s="143"/>
      <c r="B11" s="19"/>
      <c r="C11" s="19"/>
      <c r="D11" s="19"/>
      <c r="E11" s="20"/>
      <c r="F11" s="21"/>
      <c r="G11" s="15" t="str">
        <f t="shared" si="0"/>
        <v/>
      </c>
      <c r="H11" s="14" t="str">
        <f t="shared" si="1"/>
        <v/>
      </c>
      <c r="I11" s="19"/>
      <c r="J11" s="19"/>
      <c r="K11" s="19"/>
      <c r="L11" s="22"/>
    </row>
    <row r="12" spans="1:12" s="17" customFormat="1" x14ac:dyDescent="0.15">
      <c r="A12" s="143"/>
      <c r="B12" s="19"/>
      <c r="C12" s="19"/>
      <c r="D12" s="19"/>
      <c r="E12" s="20"/>
      <c r="F12" s="21"/>
      <c r="G12" s="15" t="str">
        <f t="shared" si="0"/>
        <v/>
      </c>
      <c r="H12" s="14" t="str">
        <f t="shared" si="1"/>
        <v/>
      </c>
      <c r="I12" s="19"/>
      <c r="J12" s="19"/>
      <c r="K12" s="19"/>
      <c r="L12" s="22"/>
    </row>
    <row r="13" spans="1:12" s="17" customFormat="1" x14ac:dyDescent="0.15">
      <c r="A13" s="143"/>
      <c r="B13" s="19"/>
      <c r="C13" s="19"/>
      <c r="D13" s="19"/>
      <c r="E13" s="20"/>
      <c r="F13" s="21"/>
      <c r="G13" s="15" t="str">
        <f t="shared" si="0"/>
        <v/>
      </c>
      <c r="H13" s="14" t="str">
        <f t="shared" si="1"/>
        <v/>
      </c>
      <c r="I13" s="19"/>
      <c r="J13" s="19"/>
      <c r="K13" s="19"/>
      <c r="L13" s="22"/>
    </row>
    <row r="14" spans="1:12" s="17" customFormat="1" x14ac:dyDescent="0.15">
      <c r="A14" s="143"/>
      <c r="B14" s="19"/>
      <c r="C14" s="19"/>
      <c r="D14" s="19"/>
      <c r="E14" s="20"/>
      <c r="F14" s="21"/>
      <c r="G14" s="15" t="str">
        <f t="shared" si="0"/>
        <v/>
      </c>
      <c r="H14" s="14" t="str">
        <f t="shared" si="1"/>
        <v/>
      </c>
      <c r="I14" s="19"/>
      <c r="J14" s="19"/>
      <c r="K14" s="19"/>
      <c r="L14" s="22"/>
    </row>
    <row r="15" spans="1:12" s="17" customFormat="1" x14ac:dyDescent="0.15">
      <c r="A15" s="143"/>
      <c r="B15" s="19"/>
      <c r="C15" s="19"/>
      <c r="D15" s="19"/>
      <c r="E15" s="20"/>
      <c r="F15" s="21"/>
      <c r="G15" s="15" t="str">
        <f t="shared" si="0"/>
        <v/>
      </c>
      <c r="H15" s="14" t="str">
        <f t="shared" si="1"/>
        <v/>
      </c>
      <c r="I15" s="19"/>
      <c r="J15" s="19"/>
      <c r="K15" s="19"/>
      <c r="L15" s="22"/>
    </row>
    <row r="16" spans="1:12" s="17" customFormat="1" x14ac:dyDescent="0.15">
      <c r="A16" s="143"/>
      <c r="B16" s="19"/>
      <c r="C16" s="19"/>
      <c r="D16" s="19"/>
      <c r="E16" s="20"/>
      <c r="F16" s="21"/>
      <c r="G16" s="15" t="str">
        <f t="shared" si="0"/>
        <v/>
      </c>
      <c r="H16" s="14" t="str">
        <f t="shared" si="1"/>
        <v/>
      </c>
      <c r="I16" s="19"/>
      <c r="J16" s="19"/>
      <c r="K16" s="19"/>
      <c r="L16" s="22"/>
    </row>
    <row r="17" spans="1:16" s="17" customFormat="1" x14ac:dyDescent="0.15">
      <c r="A17" s="143"/>
      <c r="B17" s="19"/>
      <c r="C17" s="19"/>
      <c r="D17" s="19"/>
      <c r="E17" s="20"/>
      <c r="F17" s="21"/>
      <c r="G17" s="15" t="str">
        <f t="shared" si="0"/>
        <v/>
      </c>
      <c r="H17" s="14" t="str">
        <f t="shared" si="1"/>
        <v/>
      </c>
      <c r="I17" s="19"/>
      <c r="J17" s="19"/>
      <c r="K17" s="19"/>
      <c r="L17" s="22"/>
    </row>
    <row r="18" spans="1:16" s="17" customFormat="1" x14ac:dyDescent="0.15">
      <c r="A18" s="143"/>
      <c r="B18" s="19"/>
      <c r="C18" s="19"/>
      <c r="D18" s="19"/>
      <c r="E18" s="20"/>
      <c r="F18" s="21"/>
      <c r="G18" s="15" t="str">
        <f t="shared" si="0"/>
        <v/>
      </c>
      <c r="H18" s="14" t="str">
        <f t="shared" si="1"/>
        <v/>
      </c>
      <c r="I18" s="19"/>
      <c r="J18" s="19"/>
      <c r="K18" s="19"/>
      <c r="L18" s="22"/>
    </row>
    <row r="19" spans="1:16" s="17" customFormat="1" x14ac:dyDescent="0.15">
      <c r="A19" s="143"/>
      <c r="B19" s="19"/>
      <c r="C19" s="19"/>
      <c r="D19" s="19"/>
      <c r="E19" s="20"/>
      <c r="F19" s="21"/>
      <c r="G19" s="15" t="str">
        <f t="shared" si="0"/>
        <v/>
      </c>
      <c r="H19" s="14" t="str">
        <f t="shared" si="1"/>
        <v/>
      </c>
      <c r="I19" s="19"/>
      <c r="J19" s="19"/>
      <c r="K19" s="19"/>
      <c r="L19" s="22"/>
    </row>
    <row r="20" spans="1:16" s="17" customFormat="1" x14ac:dyDescent="0.15">
      <c r="A20" s="143"/>
      <c r="B20" s="19"/>
      <c r="C20" s="19"/>
      <c r="D20" s="19"/>
      <c r="E20" s="20"/>
      <c r="F20" s="21"/>
      <c r="G20" s="15" t="str">
        <f t="shared" si="0"/>
        <v/>
      </c>
      <c r="H20" s="14" t="str">
        <f t="shared" si="1"/>
        <v/>
      </c>
      <c r="I20" s="19"/>
      <c r="J20" s="19"/>
      <c r="K20" s="19"/>
      <c r="L20" s="22"/>
    </row>
    <row r="21" spans="1:16" s="17" customFormat="1" x14ac:dyDescent="0.15">
      <c r="A21" s="143"/>
      <c r="B21" s="19"/>
      <c r="C21" s="19"/>
      <c r="D21" s="19"/>
      <c r="E21" s="20"/>
      <c r="F21" s="21"/>
      <c r="G21" s="15" t="str">
        <f t="shared" si="0"/>
        <v/>
      </c>
      <c r="H21" s="14" t="str">
        <f t="shared" si="1"/>
        <v/>
      </c>
      <c r="I21" s="19"/>
      <c r="J21" s="19"/>
      <c r="K21" s="19"/>
      <c r="L21" s="22"/>
    </row>
    <row r="22" spans="1:16" s="17" customFormat="1" x14ac:dyDescent="0.15">
      <c r="A22" s="143"/>
      <c r="B22" s="19"/>
      <c r="C22" s="19"/>
      <c r="D22" s="19"/>
      <c r="E22" s="20"/>
      <c r="F22" s="21"/>
      <c r="G22" s="15" t="str">
        <f t="shared" si="0"/>
        <v/>
      </c>
      <c r="H22" s="14" t="str">
        <f t="shared" si="1"/>
        <v/>
      </c>
      <c r="I22" s="19"/>
      <c r="J22" s="19"/>
      <c r="K22" s="19"/>
      <c r="L22" s="22"/>
    </row>
    <row r="23" spans="1:16" s="17" customFormat="1" x14ac:dyDescent="0.15">
      <c r="A23" s="143"/>
      <c r="B23" s="19"/>
      <c r="C23" s="19"/>
      <c r="D23" s="19"/>
      <c r="E23" s="20"/>
      <c r="F23" s="21"/>
      <c r="G23" s="15" t="str">
        <f t="shared" si="0"/>
        <v/>
      </c>
      <c r="H23" s="14" t="str">
        <f t="shared" si="1"/>
        <v/>
      </c>
      <c r="I23" s="19"/>
      <c r="J23" s="19"/>
      <c r="K23" s="19"/>
      <c r="L23" s="22"/>
    </row>
    <row r="24" spans="1:16" s="17" customFormat="1" x14ac:dyDescent="0.15">
      <c r="A24" s="143"/>
      <c r="B24" s="19"/>
      <c r="C24" s="19"/>
      <c r="D24" s="19"/>
      <c r="E24" s="20"/>
      <c r="F24" s="21"/>
      <c r="G24" s="15" t="str">
        <f t="shared" si="0"/>
        <v/>
      </c>
      <c r="H24" s="14" t="str">
        <f t="shared" si="1"/>
        <v/>
      </c>
      <c r="I24" s="19"/>
      <c r="J24" s="19"/>
      <c r="K24" s="19"/>
      <c r="L24" s="22"/>
    </row>
    <row r="25" spans="1:16" s="17" customFormat="1" x14ac:dyDescent="0.15">
      <c r="A25" s="143"/>
      <c r="B25" s="19"/>
      <c r="C25" s="19"/>
      <c r="D25" s="19"/>
      <c r="E25" s="20"/>
      <c r="F25" s="21"/>
      <c r="G25" s="15" t="str">
        <f t="shared" si="0"/>
        <v/>
      </c>
      <c r="H25" s="14" t="str">
        <f t="shared" si="1"/>
        <v/>
      </c>
      <c r="I25" s="19"/>
      <c r="J25" s="19"/>
      <c r="K25" s="19"/>
      <c r="L25" s="22"/>
      <c r="M25" s="111" t="s">
        <v>60</v>
      </c>
      <c r="N25" s="112"/>
      <c r="O25" s="112"/>
      <c r="P25" s="113"/>
    </row>
    <row r="26" spans="1:16" s="17" customFormat="1" x14ac:dyDescent="0.15">
      <c r="A26" s="143"/>
      <c r="B26" s="19"/>
      <c r="C26" s="19"/>
      <c r="D26" s="19"/>
      <c r="E26" s="20"/>
      <c r="F26" s="21"/>
      <c r="G26" s="15" t="str">
        <f t="shared" si="0"/>
        <v/>
      </c>
      <c r="H26" s="14"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ht="13.5" customHeight="1" x14ac:dyDescent="0.15">
      <c r="A27" s="143"/>
      <c r="B27" s="19"/>
      <c r="C27" s="19"/>
      <c r="D27" s="19"/>
      <c r="E27" s="20"/>
      <c r="F27" s="21"/>
      <c r="G27" s="15" t="str">
        <f t="shared" si="0"/>
        <v/>
      </c>
      <c r="H27" s="14" t="str">
        <f t="shared" si="1"/>
        <v/>
      </c>
      <c r="I27" s="19"/>
      <c r="J27" s="19"/>
      <c r="K27" s="19"/>
      <c r="L27" s="22"/>
      <c r="M27" s="140"/>
      <c r="N27" s="133"/>
      <c r="O27" s="134"/>
      <c r="P27" s="116"/>
    </row>
    <row r="28" spans="1:16" s="17" customFormat="1" ht="13.5" customHeight="1" x14ac:dyDescent="0.15">
      <c r="A28" s="143"/>
      <c r="B28" s="19"/>
      <c r="C28" s="19"/>
      <c r="D28" s="19"/>
      <c r="E28" s="20"/>
      <c r="F28" s="21"/>
      <c r="G28" s="15" t="str">
        <f t="shared" si="0"/>
        <v/>
      </c>
      <c r="H28" s="14" t="str">
        <f t="shared" si="1"/>
        <v/>
      </c>
      <c r="I28" s="19"/>
      <c r="J28" s="19"/>
      <c r="K28" s="19"/>
      <c r="L28" s="22"/>
      <c r="M28" s="140"/>
      <c r="N28" s="133"/>
      <c r="O28" s="134"/>
      <c r="P28" s="116"/>
    </row>
    <row r="29" spans="1:16" s="17" customFormat="1" ht="13.5" customHeight="1" x14ac:dyDescent="0.15">
      <c r="A29" s="143"/>
      <c r="B29" s="19"/>
      <c r="C29" s="19"/>
      <c r="D29" s="19"/>
      <c r="E29" s="20"/>
      <c r="F29" s="21"/>
      <c r="G29" s="15" t="str">
        <f t="shared" si="0"/>
        <v/>
      </c>
      <c r="H29" s="14" t="str">
        <f t="shared" si="1"/>
        <v/>
      </c>
      <c r="I29" s="19"/>
      <c r="J29" s="19"/>
      <c r="K29" s="19"/>
      <c r="L29" s="22"/>
      <c r="M29" s="141"/>
      <c r="N29" s="135"/>
      <c r="O29" s="136"/>
      <c r="P29" s="117"/>
    </row>
    <row r="30" spans="1:16" ht="21.75" customHeight="1" thickBot="1" x14ac:dyDescent="0.2">
      <c r="A30" s="90" t="s">
        <v>42</v>
      </c>
      <c r="B30" s="91"/>
      <c r="C30" s="91"/>
      <c r="D30" s="91"/>
      <c r="E30" s="91"/>
      <c r="F30" s="23"/>
      <c r="G30" s="24">
        <f>SUM(G5:G29)</f>
        <v>0</v>
      </c>
      <c r="H30" s="24">
        <f>SUM(H5:H29)</f>
        <v>0</v>
      </c>
      <c r="I30" s="144"/>
      <c r="J30" s="145"/>
      <c r="K30" s="145"/>
      <c r="L30" s="146"/>
      <c r="N30" s="25"/>
    </row>
    <row r="31" spans="1:16" x14ac:dyDescent="0.15">
      <c r="L31" s="29" t="s">
        <v>43</v>
      </c>
    </row>
    <row r="32" spans="1:16" x14ac:dyDescent="0.15">
      <c r="H32" s="30"/>
    </row>
  </sheetData>
  <mergeCells count="18">
    <mergeCell ref="M25:P25"/>
    <mergeCell ref="M26:O29"/>
    <mergeCell ref="P26:P29"/>
    <mergeCell ref="K3:K4"/>
    <mergeCell ref="L3:L4"/>
    <mergeCell ref="A30:E30"/>
    <mergeCell ref="A5:A29"/>
    <mergeCell ref="A1:L1"/>
    <mergeCell ref="A2:L2"/>
    <mergeCell ref="A3:A4"/>
    <mergeCell ref="B3:B4"/>
    <mergeCell ref="C3:C4"/>
    <mergeCell ref="D3:D4"/>
    <mergeCell ref="E3:E4"/>
    <mergeCell ref="F3:F4"/>
    <mergeCell ref="I3:I4"/>
    <mergeCell ref="J3:J4"/>
    <mergeCell ref="I30:L30"/>
  </mergeCells>
  <phoneticPr fontId="1"/>
  <printOptions horizontalCentered="1"/>
  <pageMargins left="0.56000000000000005" right="0.51" top="0.61" bottom="0.98425196850393704" header="0.51181102362204722" footer="0.51181102362204722"/>
  <pageSetup paperSize="9" scale="106" fitToHeight="10" orientation="landscape" r:id="rId1"/>
  <headerFooter alignWithMargins="0"/>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sheetPr>
  <dimension ref="A1:P32"/>
  <sheetViews>
    <sheetView view="pageBreakPreview" zoomScale="70" zoomScaleNormal="100" zoomScaleSheetLayoutView="70" workbookViewId="0">
      <selection activeCell="C7" sqref="C7"/>
    </sheetView>
  </sheetViews>
  <sheetFormatPr defaultRowHeight="13.5" x14ac:dyDescent="0.15"/>
  <cols>
    <col min="1" max="1" width="9.375" style="26" customWidth="1"/>
    <col min="2" max="2" width="17" style="26" customWidth="1"/>
    <col min="3" max="3" width="30.25" style="26" customWidth="1"/>
    <col min="4" max="4" width="4.5" style="26" customWidth="1"/>
    <col min="5" max="5" width="8.12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68</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47" t="s">
        <v>51</v>
      </c>
      <c r="B5" s="53"/>
      <c r="C5" s="53"/>
      <c r="D5" s="54"/>
      <c r="E5" s="148" t="s">
        <v>65</v>
      </c>
      <c r="F5" s="56"/>
      <c r="G5" s="47" t="str">
        <f>IF(F5="","",(ROUNDDOWN(D5*F5,0)))</f>
        <v/>
      </c>
      <c r="H5" s="47" t="str">
        <f>G5</f>
        <v/>
      </c>
      <c r="I5" s="57"/>
      <c r="J5" s="57"/>
      <c r="K5" s="57"/>
      <c r="L5" s="58"/>
    </row>
    <row r="6" spans="1:12" s="17" customFormat="1" ht="14.25" x14ac:dyDescent="0.15">
      <c r="A6" s="147"/>
      <c r="B6" s="53"/>
      <c r="C6" s="53"/>
      <c r="D6" s="54"/>
      <c r="E6" s="149"/>
      <c r="F6" s="56"/>
      <c r="G6" s="47" t="str">
        <f t="shared" ref="G6:G29" si="0">IF(F6="","",(ROUNDDOWN(D6*F6,0)))</f>
        <v/>
      </c>
      <c r="H6" s="47" t="str">
        <f t="shared" ref="H6:H29" si="1">G6</f>
        <v/>
      </c>
      <c r="I6" s="57"/>
      <c r="J6" s="57"/>
      <c r="K6" s="57"/>
      <c r="L6" s="48"/>
    </row>
    <row r="7" spans="1:12" s="17" customFormat="1" ht="14.25" x14ac:dyDescent="0.15">
      <c r="A7" s="147"/>
      <c r="B7" s="33"/>
      <c r="C7" s="45"/>
      <c r="D7" s="54"/>
      <c r="E7" s="149"/>
      <c r="F7" s="56"/>
      <c r="G7" s="47" t="str">
        <f t="shared" si="0"/>
        <v/>
      </c>
      <c r="H7" s="47" t="str">
        <f t="shared" si="1"/>
        <v/>
      </c>
      <c r="I7" s="45"/>
      <c r="J7" s="45"/>
      <c r="K7" s="45"/>
      <c r="L7" s="58"/>
    </row>
    <row r="8" spans="1:12" s="17" customFormat="1" ht="14.25" x14ac:dyDescent="0.15">
      <c r="A8" s="147"/>
      <c r="B8" s="33"/>
      <c r="C8" s="43"/>
      <c r="D8" s="54"/>
      <c r="E8" s="149"/>
      <c r="F8" s="56"/>
      <c r="G8" s="47" t="str">
        <f t="shared" si="0"/>
        <v/>
      </c>
      <c r="H8" s="47" t="str">
        <f t="shared" si="1"/>
        <v/>
      </c>
      <c r="I8" s="45"/>
      <c r="J8" s="45"/>
      <c r="K8" s="45"/>
      <c r="L8" s="48"/>
    </row>
    <row r="9" spans="1:12" s="17" customFormat="1" ht="14.25" x14ac:dyDescent="0.15">
      <c r="A9" s="147"/>
      <c r="B9" s="45"/>
      <c r="C9" s="33"/>
      <c r="D9" s="54"/>
      <c r="E9" s="149"/>
      <c r="F9" s="56"/>
      <c r="G9" s="47" t="str">
        <f t="shared" si="0"/>
        <v/>
      </c>
      <c r="H9" s="47" t="str">
        <f t="shared" si="1"/>
        <v/>
      </c>
      <c r="I9" s="45"/>
      <c r="J9" s="45"/>
      <c r="K9" s="45"/>
      <c r="L9" s="48"/>
    </row>
    <row r="10" spans="1:12" s="17" customFormat="1" ht="14.25" x14ac:dyDescent="0.15">
      <c r="A10" s="147"/>
      <c r="B10" s="43"/>
      <c r="C10" s="33"/>
      <c r="D10" s="54"/>
      <c r="E10" s="149"/>
      <c r="F10" s="56"/>
      <c r="G10" s="47" t="str">
        <f t="shared" si="0"/>
        <v/>
      </c>
      <c r="H10" s="47" t="str">
        <f t="shared" si="1"/>
        <v/>
      </c>
      <c r="I10" s="43"/>
      <c r="J10" s="43"/>
      <c r="K10" s="43"/>
      <c r="L10" s="48"/>
    </row>
    <row r="11" spans="1:12" s="17" customFormat="1" ht="14.25" x14ac:dyDescent="0.15">
      <c r="A11" s="147"/>
      <c r="B11" s="43"/>
      <c r="C11" s="33"/>
      <c r="D11" s="54"/>
      <c r="E11" s="149"/>
      <c r="F11" s="56"/>
      <c r="G11" s="47" t="str">
        <f t="shared" si="0"/>
        <v/>
      </c>
      <c r="H11" s="47" t="str">
        <f t="shared" si="1"/>
        <v/>
      </c>
      <c r="I11" s="43"/>
      <c r="J11" s="43"/>
      <c r="K11" s="43"/>
      <c r="L11" s="48"/>
    </row>
    <row r="12" spans="1:12" s="17" customFormat="1" ht="14.25" x14ac:dyDescent="0.15">
      <c r="A12" s="147"/>
      <c r="B12" s="45"/>
      <c r="C12" s="33"/>
      <c r="D12" s="54"/>
      <c r="E12" s="149"/>
      <c r="F12" s="56"/>
      <c r="G12" s="47" t="str">
        <f t="shared" si="0"/>
        <v/>
      </c>
      <c r="H12" s="47" t="str">
        <f t="shared" si="1"/>
        <v/>
      </c>
      <c r="I12" s="43"/>
      <c r="J12" s="43"/>
      <c r="K12" s="43"/>
      <c r="L12" s="48"/>
    </row>
    <row r="13" spans="1:12" s="17" customFormat="1" ht="14.25" x14ac:dyDescent="0.15">
      <c r="A13" s="147"/>
      <c r="B13" s="43"/>
      <c r="C13" s="33"/>
      <c r="D13" s="59"/>
      <c r="E13" s="149"/>
      <c r="F13" s="59"/>
      <c r="G13" s="47" t="str">
        <f t="shared" si="0"/>
        <v/>
      </c>
      <c r="H13" s="47" t="str">
        <f t="shared" si="1"/>
        <v/>
      </c>
      <c r="I13" s="43"/>
      <c r="J13" s="43"/>
      <c r="K13" s="43"/>
      <c r="L13" s="48"/>
    </row>
    <row r="14" spans="1:12" s="17" customFormat="1" ht="14.25" x14ac:dyDescent="0.15">
      <c r="A14" s="147"/>
      <c r="B14" s="43"/>
      <c r="C14" s="60"/>
      <c r="D14" s="59"/>
      <c r="E14" s="149"/>
      <c r="F14" s="59"/>
      <c r="G14" s="47" t="str">
        <f t="shared" si="0"/>
        <v/>
      </c>
      <c r="H14" s="47" t="str">
        <f t="shared" si="1"/>
        <v/>
      </c>
      <c r="I14" s="43"/>
      <c r="J14" s="43"/>
      <c r="K14" s="43"/>
      <c r="L14" s="44"/>
    </row>
    <row r="15" spans="1:12" s="17" customFormat="1" x14ac:dyDescent="0.15">
      <c r="A15" s="147"/>
      <c r="B15" s="19"/>
      <c r="C15" s="19"/>
      <c r="D15" s="19"/>
      <c r="E15" s="149"/>
      <c r="F15" s="21"/>
      <c r="G15" s="47" t="str">
        <f t="shared" si="0"/>
        <v/>
      </c>
      <c r="H15" s="47" t="str">
        <f t="shared" si="1"/>
        <v/>
      </c>
      <c r="I15" s="19"/>
      <c r="J15" s="19"/>
      <c r="K15" s="19"/>
      <c r="L15" s="22"/>
    </row>
    <row r="16" spans="1:12" s="17" customFormat="1" x14ac:dyDescent="0.15">
      <c r="A16" s="147"/>
      <c r="B16" s="19"/>
      <c r="C16" s="19"/>
      <c r="D16" s="19"/>
      <c r="E16" s="149"/>
      <c r="F16" s="21"/>
      <c r="G16" s="47" t="str">
        <f t="shared" si="0"/>
        <v/>
      </c>
      <c r="H16" s="47" t="str">
        <f t="shared" si="1"/>
        <v/>
      </c>
      <c r="I16" s="19"/>
      <c r="J16" s="19"/>
      <c r="K16" s="19"/>
      <c r="L16" s="22"/>
    </row>
    <row r="17" spans="1:16" s="17" customFormat="1" x14ac:dyDescent="0.15">
      <c r="A17" s="147"/>
      <c r="B17" s="19"/>
      <c r="C17" s="19"/>
      <c r="D17" s="19"/>
      <c r="E17" s="149"/>
      <c r="F17" s="21"/>
      <c r="G17" s="47" t="str">
        <f t="shared" si="0"/>
        <v/>
      </c>
      <c r="H17" s="47" t="str">
        <f t="shared" si="1"/>
        <v/>
      </c>
      <c r="I17" s="19"/>
      <c r="J17" s="19"/>
      <c r="K17" s="19"/>
      <c r="L17" s="22"/>
    </row>
    <row r="18" spans="1:16" s="17" customFormat="1" x14ac:dyDescent="0.15">
      <c r="A18" s="147"/>
      <c r="B18" s="19"/>
      <c r="C18" s="19"/>
      <c r="D18" s="19"/>
      <c r="E18" s="149"/>
      <c r="F18" s="21"/>
      <c r="G18" s="47" t="str">
        <f t="shared" si="0"/>
        <v/>
      </c>
      <c r="H18" s="47" t="str">
        <f t="shared" si="1"/>
        <v/>
      </c>
      <c r="I18" s="19"/>
      <c r="J18" s="19"/>
      <c r="K18" s="19"/>
      <c r="L18" s="22"/>
    </row>
    <row r="19" spans="1:16" s="17" customFormat="1" x14ac:dyDescent="0.15">
      <c r="A19" s="147"/>
      <c r="B19" s="19"/>
      <c r="C19" s="19"/>
      <c r="D19" s="19"/>
      <c r="E19" s="149"/>
      <c r="F19" s="21"/>
      <c r="G19" s="47" t="str">
        <f t="shared" si="0"/>
        <v/>
      </c>
      <c r="H19" s="47" t="str">
        <f t="shared" si="1"/>
        <v/>
      </c>
      <c r="I19" s="19"/>
      <c r="J19" s="19"/>
      <c r="K19" s="19"/>
      <c r="L19" s="22"/>
    </row>
    <row r="20" spans="1:16" s="17" customFormat="1" x14ac:dyDescent="0.15">
      <c r="A20" s="147"/>
      <c r="B20" s="19"/>
      <c r="C20" s="19"/>
      <c r="D20" s="19"/>
      <c r="E20" s="149"/>
      <c r="F20" s="21"/>
      <c r="G20" s="47" t="str">
        <f t="shared" si="0"/>
        <v/>
      </c>
      <c r="H20" s="47" t="str">
        <f t="shared" si="1"/>
        <v/>
      </c>
      <c r="I20" s="19"/>
      <c r="J20" s="19"/>
      <c r="K20" s="19"/>
      <c r="L20" s="22"/>
    </row>
    <row r="21" spans="1:16" s="17" customFormat="1" x14ac:dyDescent="0.15">
      <c r="A21" s="147"/>
      <c r="B21" s="19"/>
      <c r="C21" s="19"/>
      <c r="D21" s="19"/>
      <c r="E21" s="149"/>
      <c r="F21" s="21"/>
      <c r="G21" s="47" t="str">
        <f t="shared" si="0"/>
        <v/>
      </c>
      <c r="H21" s="47" t="str">
        <f t="shared" si="1"/>
        <v/>
      </c>
      <c r="I21" s="19"/>
      <c r="J21" s="19"/>
      <c r="K21" s="19"/>
      <c r="L21" s="22"/>
    </row>
    <row r="22" spans="1:16" s="17" customFormat="1" x14ac:dyDescent="0.15">
      <c r="A22" s="147"/>
      <c r="B22" s="19"/>
      <c r="C22" s="19"/>
      <c r="D22" s="19"/>
      <c r="E22" s="149"/>
      <c r="F22" s="21"/>
      <c r="G22" s="47" t="str">
        <f t="shared" si="0"/>
        <v/>
      </c>
      <c r="H22" s="47" t="str">
        <f t="shared" si="1"/>
        <v/>
      </c>
      <c r="I22" s="19"/>
      <c r="J22" s="19"/>
      <c r="K22" s="19"/>
      <c r="L22" s="22"/>
    </row>
    <row r="23" spans="1:16" s="17" customFormat="1" x14ac:dyDescent="0.15">
      <c r="A23" s="147"/>
      <c r="B23" s="19"/>
      <c r="C23" s="19"/>
      <c r="D23" s="19"/>
      <c r="E23" s="149"/>
      <c r="F23" s="21"/>
      <c r="G23" s="47" t="str">
        <f t="shared" si="0"/>
        <v/>
      </c>
      <c r="H23" s="47" t="str">
        <f t="shared" si="1"/>
        <v/>
      </c>
      <c r="I23" s="19"/>
      <c r="J23" s="19"/>
      <c r="K23" s="19"/>
      <c r="L23" s="22"/>
    </row>
    <row r="24" spans="1:16" s="17" customFormat="1" x14ac:dyDescent="0.15">
      <c r="A24" s="147"/>
      <c r="B24" s="19"/>
      <c r="C24" s="19"/>
      <c r="D24" s="19"/>
      <c r="E24" s="149"/>
      <c r="F24" s="21"/>
      <c r="G24" s="47" t="str">
        <f t="shared" si="0"/>
        <v/>
      </c>
      <c r="H24" s="47" t="str">
        <f t="shared" si="1"/>
        <v/>
      </c>
      <c r="I24" s="19"/>
      <c r="J24" s="19"/>
      <c r="K24" s="19"/>
      <c r="L24" s="22"/>
    </row>
    <row r="25" spans="1:16" s="17" customFormat="1" x14ac:dyDescent="0.15">
      <c r="A25" s="147"/>
      <c r="B25" s="19"/>
      <c r="C25" s="19"/>
      <c r="D25" s="19"/>
      <c r="E25" s="149"/>
      <c r="F25" s="21"/>
      <c r="G25" s="47" t="str">
        <f t="shared" si="0"/>
        <v/>
      </c>
      <c r="H25" s="47" t="str">
        <f t="shared" si="1"/>
        <v/>
      </c>
      <c r="I25" s="19"/>
      <c r="J25" s="19"/>
      <c r="K25" s="19"/>
      <c r="L25" s="22"/>
      <c r="M25" s="111" t="s">
        <v>60</v>
      </c>
      <c r="N25" s="112"/>
      <c r="O25" s="112"/>
      <c r="P25" s="113"/>
    </row>
    <row r="26" spans="1:16" s="17" customFormat="1" x14ac:dyDescent="0.15">
      <c r="A26" s="147"/>
      <c r="B26" s="19"/>
      <c r="C26" s="19"/>
      <c r="D26" s="19"/>
      <c r="E26" s="149"/>
      <c r="F26" s="21"/>
      <c r="G26" s="47" t="str">
        <f t="shared" si="0"/>
        <v/>
      </c>
      <c r="H26" s="47"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x14ac:dyDescent="0.15">
      <c r="A27" s="147"/>
      <c r="B27" s="19"/>
      <c r="C27" s="19"/>
      <c r="D27" s="19"/>
      <c r="E27" s="149"/>
      <c r="F27" s="21"/>
      <c r="G27" s="47" t="str">
        <f t="shared" si="0"/>
        <v/>
      </c>
      <c r="H27" s="47" t="str">
        <f t="shared" si="1"/>
        <v/>
      </c>
      <c r="I27" s="19"/>
      <c r="J27" s="19"/>
      <c r="K27" s="19"/>
      <c r="L27" s="22"/>
      <c r="M27" s="140"/>
      <c r="N27" s="133"/>
      <c r="O27" s="134"/>
      <c r="P27" s="116"/>
    </row>
    <row r="28" spans="1:16" s="17" customFormat="1" x14ac:dyDescent="0.15">
      <c r="A28" s="147"/>
      <c r="B28" s="19"/>
      <c r="C28" s="19"/>
      <c r="D28" s="19"/>
      <c r="E28" s="149"/>
      <c r="F28" s="21"/>
      <c r="G28" s="47" t="str">
        <f t="shared" si="0"/>
        <v/>
      </c>
      <c r="H28" s="47" t="str">
        <f t="shared" si="1"/>
        <v/>
      </c>
      <c r="I28" s="19"/>
      <c r="J28" s="19"/>
      <c r="K28" s="19"/>
      <c r="L28" s="22"/>
      <c r="M28" s="140"/>
      <c r="N28" s="133"/>
      <c r="O28" s="134"/>
      <c r="P28" s="116"/>
    </row>
    <row r="29" spans="1:16" s="17" customFormat="1" x14ac:dyDescent="0.15">
      <c r="A29" s="147"/>
      <c r="B29" s="19"/>
      <c r="C29" s="19"/>
      <c r="D29" s="19"/>
      <c r="E29" s="150"/>
      <c r="F29" s="21"/>
      <c r="G29" s="47" t="str">
        <f t="shared" si="0"/>
        <v/>
      </c>
      <c r="H29" s="47" t="str">
        <f t="shared" si="1"/>
        <v/>
      </c>
      <c r="I29" s="19"/>
      <c r="J29" s="19"/>
      <c r="K29" s="19"/>
      <c r="L29" s="22"/>
      <c r="M29" s="141"/>
      <c r="N29" s="135"/>
      <c r="O29" s="136"/>
      <c r="P29" s="117"/>
    </row>
    <row r="30" spans="1:16" ht="33" customHeight="1" thickBot="1" x14ac:dyDescent="0.2">
      <c r="A30" s="90" t="s">
        <v>42</v>
      </c>
      <c r="B30" s="91"/>
      <c r="C30" s="91"/>
      <c r="D30" s="91"/>
      <c r="E30" s="91"/>
      <c r="F30" s="23"/>
      <c r="G30" s="24">
        <f>SUM(G5:G29)</f>
        <v>0</v>
      </c>
      <c r="H30" s="24">
        <f>IF(G30&gt;3000000,3000000,G30)</f>
        <v>0</v>
      </c>
      <c r="I30" s="108" t="s">
        <v>57</v>
      </c>
      <c r="J30" s="109"/>
      <c r="K30" s="109"/>
      <c r="L30" s="110"/>
      <c r="N30" s="25"/>
    </row>
    <row r="31" spans="1:16" x14ac:dyDescent="0.15">
      <c r="L31" s="29" t="s">
        <v>43</v>
      </c>
    </row>
    <row r="32" spans="1:16" x14ac:dyDescent="0.15">
      <c r="H32" s="30"/>
    </row>
  </sheetData>
  <mergeCells count="19">
    <mergeCell ref="A1:L1"/>
    <mergeCell ref="A2:L2"/>
    <mergeCell ref="A3:A4"/>
    <mergeCell ref="B3:B4"/>
    <mergeCell ref="C3:C4"/>
    <mergeCell ref="D3:D4"/>
    <mergeCell ref="E3:E4"/>
    <mergeCell ref="F3:F4"/>
    <mergeCell ref="I3:I4"/>
    <mergeCell ref="J3:J4"/>
    <mergeCell ref="K3:K4"/>
    <mergeCell ref="L3:L4"/>
    <mergeCell ref="A30:E30"/>
    <mergeCell ref="A5:A29"/>
    <mergeCell ref="I30:L30"/>
    <mergeCell ref="M25:P25"/>
    <mergeCell ref="M26:O29"/>
    <mergeCell ref="P26:P29"/>
    <mergeCell ref="E5:E29"/>
  </mergeCells>
  <phoneticPr fontId="1"/>
  <printOptions horizontalCentered="1"/>
  <pageMargins left="0.56000000000000005" right="0.51" top="0.61" bottom="0.98425196850393704" header="0.51181102362204722" footer="0.51181102362204722"/>
  <pageSetup paperSize="9" scale="103" fitToHeight="10" orientation="landscape" r:id="rId1"/>
  <headerFooter alignWithMargins="0"/>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32"/>
  <sheetViews>
    <sheetView view="pageBreakPreview" zoomScale="70" zoomScaleNormal="100" zoomScaleSheetLayoutView="70" workbookViewId="0">
      <selection activeCell="B5" sqref="B5"/>
    </sheetView>
  </sheetViews>
  <sheetFormatPr defaultRowHeight="13.5" x14ac:dyDescent="0.15"/>
  <cols>
    <col min="1" max="1" width="9.375" style="26" customWidth="1"/>
    <col min="2" max="2" width="17" style="26" customWidth="1"/>
    <col min="3" max="3" width="30.25" style="26" customWidth="1"/>
    <col min="4" max="4" width="4.5" style="26" customWidth="1"/>
    <col min="5" max="5" width="4.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68</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x14ac:dyDescent="0.15">
      <c r="A5" s="151" t="s">
        <v>52</v>
      </c>
      <c r="B5" s="12"/>
      <c r="C5" s="12"/>
      <c r="D5" s="12"/>
      <c r="E5" s="13"/>
      <c r="F5" s="14"/>
      <c r="G5" s="15" t="str">
        <f>IF(F5="","",(ROUNDDOWN(D5*F5,0)))</f>
        <v/>
      </c>
      <c r="H5" s="14" t="str">
        <f>G5</f>
        <v/>
      </c>
      <c r="I5" s="13"/>
      <c r="J5" s="13"/>
      <c r="K5" s="13"/>
      <c r="L5" s="16"/>
    </row>
    <row r="6" spans="1:12" s="17" customFormat="1" x14ac:dyDescent="0.15">
      <c r="A6" s="152"/>
      <c r="B6" s="12"/>
      <c r="C6" s="12"/>
      <c r="D6" s="12"/>
      <c r="E6" s="13"/>
      <c r="F6" s="18"/>
      <c r="G6" s="15" t="str">
        <f t="shared" ref="G6:G29" si="0">IF(F6="","",(ROUNDDOWN(D6*F6,0)))</f>
        <v/>
      </c>
      <c r="H6" s="14" t="str">
        <f t="shared" ref="H6:H29" si="1">G6</f>
        <v/>
      </c>
      <c r="I6" s="13"/>
      <c r="J6" s="13"/>
      <c r="K6" s="13"/>
      <c r="L6" s="16"/>
    </row>
    <row r="7" spans="1:12" s="17" customFormat="1" x14ac:dyDescent="0.15">
      <c r="A7" s="152"/>
      <c r="B7" s="19"/>
      <c r="C7" s="19"/>
      <c r="D7" s="19"/>
      <c r="E7" s="20"/>
      <c r="F7" s="21"/>
      <c r="G7" s="15" t="str">
        <f t="shared" si="0"/>
        <v/>
      </c>
      <c r="H7" s="14" t="str">
        <f t="shared" si="1"/>
        <v/>
      </c>
      <c r="I7" s="19"/>
      <c r="J7" s="19"/>
      <c r="K7" s="19"/>
      <c r="L7" s="22"/>
    </row>
    <row r="8" spans="1:12" s="17" customFormat="1" x14ac:dyDescent="0.15">
      <c r="A8" s="152"/>
      <c r="B8" s="19"/>
      <c r="C8" s="19"/>
      <c r="D8" s="19"/>
      <c r="E8" s="20"/>
      <c r="F8" s="21"/>
      <c r="G8" s="15" t="str">
        <f t="shared" si="0"/>
        <v/>
      </c>
      <c r="H8" s="14" t="str">
        <f t="shared" si="1"/>
        <v/>
      </c>
      <c r="I8" s="19"/>
      <c r="J8" s="19"/>
      <c r="K8" s="19"/>
      <c r="L8" s="22"/>
    </row>
    <row r="9" spans="1:12" s="17" customFormat="1" x14ac:dyDescent="0.15">
      <c r="A9" s="152"/>
      <c r="B9" s="19"/>
      <c r="C9" s="19"/>
      <c r="D9" s="19"/>
      <c r="E9" s="20"/>
      <c r="F9" s="21"/>
      <c r="G9" s="15" t="str">
        <f t="shared" si="0"/>
        <v/>
      </c>
      <c r="H9" s="14" t="str">
        <f t="shared" si="1"/>
        <v/>
      </c>
      <c r="I9" s="19"/>
      <c r="J9" s="19"/>
      <c r="K9" s="19"/>
      <c r="L9" s="22"/>
    </row>
    <row r="10" spans="1:12" s="17" customFormat="1" x14ac:dyDescent="0.15">
      <c r="A10" s="152"/>
      <c r="B10" s="19"/>
      <c r="C10" s="19"/>
      <c r="D10" s="19"/>
      <c r="E10" s="20"/>
      <c r="F10" s="21"/>
      <c r="G10" s="15" t="str">
        <f t="shared" si="0"/>
        <v/>
      </c>
      <c r="H10" s="14" t="str">
        <f t="shared" si="1"/>
        <v/>
      </c>
      <c r="I10" s="19"/>
      <c r="J10" s="19"/>
      <c r="K10" s="19"/>
      <c r="L10" s="22"/>
    </row>
    <row r="11" spans="1:12" s="17" customFormat="1" x14ac:dyDescent="0.15">
      <c r="A11" s="152"/>
      <c r="B11" s="19"/>
      <c r="C11" s="19"/>
      <c r="D11" s="19"/>
      <c r="E11" s="20"/>
      <c r="F11" s="21"/>
      <c r="G11" s="15" t="str">
        <f t="shared" si="0"/>
        <v/>
      </c>
      <c r="H11" s="14" t="str">
        <f t="shared" si="1"/>
        <v/>
      </c>
      <c r="I11" s="19"/>
      <c r="J11" s="19"/>
      <c r="K11" s="19"/>
      <c r="L11" s="22"/>
    </row>
    <row r="12" spans="1:12" s="17" customFormat="1" x14ac:dyDescent="0.15">
      <c r="A12" s="152"/>
      <c r="B12" s="19"/>
      <c r="C12" s="19"/>
      <c r="D12" s="19"/>
      <c r="E12" s="20"/>
      <c r="F12" s="21"/>
      <c r="G12" s="15" t="str">
        <f t="shared" si="0"/>
        <v/>
      </c>
      <c r="H12" s="14" t="str">
        <f t="shared" si="1"/>
        <v/>
      </c>
      <c r="I12" s="19"/>
      <c r="J12" s="19"/>
      <c r="K12" s="19"/>
      <c r="L12" s="22"/>
    </row>
    <row r="13" spans="1:12" s="17" customFormat="1" x14ac:dyDescent="0.15">
      <c r="A13" s="152"/>
      <c r="B13" s="19"/>
      <c r="C13" s="19"/>
      <c r="D13" s="19"/>
      <c r="E13" s="20"/>
      <c r="F13" s="21"/>
      <c r="G13" s="15" t="str">
        <f t="shared" si="0"/>
        <v/>
      </c>
      <c r="H13" s="14" t="str">
        <f t="shared" si="1"/>
        <v/>
      </c>
      <c r="I13" s="19"/>
      <c r="J13" s="19"/>
      <c r="K13" s="19"/>
      <c r="L13" s="22"/>
    </row>
    <row r="14" spans="1:12" s="17" customFormat="1" x14ac:dyDescent="0.15">
      <c r="A14" s="152"/>
      <c r="B14" s="19"/>
      <c r="C14" s="19"/>
      <c r="D14" s="19"/>
      <c r="E14" s="20"/>
      <c r="F14" s="21"/>
      <c r="G14" s="15" t="str">
        <f t="shared" si="0"/>
        <v/>
      </c>
      <c r="H14" s="14" t="str">
        <f t="shared" si="1"/>
        <v/>
      </c>
      <c r="I14" s="19"/>
      <c r="J14" s="19"/>
      <c r="K14" s="19"/>
      <c r="L14" s="22"/>
    </row>
    <row r="15" spans="1:12" s="17" customFormat="1" x14ac:dyDescent="0.15">
      <c r="A15" s="152"/>
      <c r="B15" s="19"/>
      <c r="C15" s="19"/>
      <c r="D15" s="19"/>
      <c r="E15" s="20"/>
      <c r="F15" s="21"/>
      <c r="G15" s="15" t="str">
        <f t="shared" si="0"/>
        <v/>
      </c>
      <c r="H15" s="14" t="str">
        <f t="shared" si="1"/>
        <v/>
      </c>
      <c r="I15" s="19"/>
      <c r="J15" s="19"/>
      <c r="K15" s="19"/>
      <c r="L15" s="22"/>
    </row>
    <row r="16" spans="1:12" s="17" customFormat="1" x14ac:dyDescent="0.15">
      <c r="A16" s="152"/>
      <c r="B16" s="19"/>
      <c r="C16" s="19"/>
      <c r="D16" s="19"/>
      <c r="E16" s="20"/>
      <c r="F16" s="21"/>
      <c r="G16" s="15" t="str">
        <f t="shared" si="0"/>
        <v/>
      </c>
      <c r="H16" s="14" t="str">
        <f t="shared" si="1"/>
        <v/>
      </c>
      <c r="I16" s="19"/>
      <c r="J16" s="19"/>
      <c r="K16" s="19"/>
      <c r="L16" s="22"/>
    </row>
    <row r="17" spans="1:16" s="17" customFormat="1" x14ac:dyDescent="0.15">
      <c r="A17" s="152"/>
      <c r="B17" s="19"/>
      <c r="C17" s="19"/>
      <c r="D17" s="19"/>
      <c r="E17" s="20"/>
      <c r="F17" s="21"/>
      <c r="G17" s="15" t="str">
        <f t="shared" si="0"/>
        <v/>
      </c>
      <c r="H17" s="14" t="str">
        <f t="shared" si="1"/>
        <v/>
      </c>
      <c r="I17" s="19"/>
      <c r="J17" s="19"/>
      <c r="K17" s="19"/>
      <c r="L17" s="22"/>
    </row>
    <row r="18" spans="1:16" s="17" customFormat="1" x14ac:dyDescent="0.15">
      <c r="A18" s="152"/>
      <c r="B18" s="19"/>
      <c r="C18" s="19"/>
      <c r="D18" s="19"/>
      <c r="E18" s="20"/>
      <c r="F18" s="21"/>
      <c r="G18" s="15" t="str">
        <f t="shared" si="0"/>
        <v/>
      </c>
      <c r="H18" s="14" t="str">
        <f t="shared" si="1"/>
        <v/>
      </c>
      <c r="I18" s="19"/>
      <c r="J18" s="19"/>
      <c r="K18" s="19"/>
      <c r="L18" s="22"/>
    </row>
    <row r="19" spans="1:16" s="17" customFormat="1" x14ac:dyDescent="0.15">
      <c r="A19" s="152"/>
      <c r="B19" s="19"/>
      <c r="C19" s="19"/>
      <c r="D19" s="19"/>
      <c r="E19" s="20"/>
      <c r="F19" s="21"/>
      <c r="G19" s="15" t="str">
        <f t="shared" si="0"/>
        <v/>
      </c>
      <c r="H19" s="14" t="str">
        <f t="shared" si="1"/>
        <v/>
      </c>
      <c r="I19" s="19"/>
      <c r="J19" s="19"/>
      <c r="K19" s="19"/>
      <c r="L19" s="22"/>
    </row>
    <row r="20" spans="1:16" s="17" customFormat="1" x14ac:dyDescent="0.15">
      <c r="A20" s="152"/>
      <c r="B20" s="19"/>
      <c r="C20" s="19"/>
      <c r="D20" s="19"/>
      <c r="E20" s="20"/>
      <c r="F20" s="21"/>
      <c r="G20" s="15" t="str">
        <f t="shared" si="0"/>
        <v/>
      </c>
      <c r="H20" s="14" t="str">
        <f t="shared" si="1"/>
        <v/>
      </c>
      <c r="I20" s="19"/>
      <c r="J20" s="19"/>
      <c r="K20" s="19"/>
      <c r="L20" s="22"/>
    </row>
    <row r="21" spans="1:16" s="17" customFormat="1" x14ac:dyDescent="0.15">
      <c r="A21" s="152"/>
      <c r="B21" s="19"/>
      <c r="C21" s="19"/>
      <c r="D21" s="19"/>
      <c r="E21" s="20"/>
      <c r="F21" s="21"/>
      <c r="G21" s="15" t="str">
        <f t="shared" si="0"/>
        <v/>
      </c>
      <c r="H21" s="14" t="str">
        <f t="shared" si="1"/>
        <v/>
      </c>
      <c r="I21" s="19"/>
      <c r="J21" s="19"/>
      <c r="K21" s="19"/>
      <c r="L21" s="22"/>
    </row>
    <row r="22" spans="1:16" s="17" customFormat="1" x14ac:dyDescent="0.15">
      <c r="A22" s="152"/>
      <c r="B22" s="19"/>
      <c r="C22" s="19"/>
      <c r="D22" s="19"/>
      <c r="E22" s="20"/>
      <c r="F22" s="21"/>
      <c r="G22" s="15" t="str">
        <f t="shared" si="0"/>
        <v/>
      </c>
      <c r="H22" s="14" t="str">
        <f t="shared" si="1"/>
        <v/>
      </c>
      <c r="I22" s="19"/>
      <c r="J22" s="19"/>
      <c r="K22" s="19"/>
      <c r="L22" s="22"/>
    </row>
    <row r="23" spans="1:16" s="17" customFormat="1" x14ac:dyDescent="0.15">
      <c r="A23" s="152"/>
      <c r="B23" s="19"/>
      <c r="C23" s="19"/>
      <c r="D23" s="19"/>
      <c r="E23" s="20"/>
      <c r="F23" s="21"/>
      <c r="G23" s="15" t="str">
        <f t="shared" si="0"/>
        <v/>
      </c>
      <c r="H23" s="14" t="str">
        <f t="shared" si="1"/>
        <v/>
      </c>
      <c r="I23" s="19"/>
      <c r="J23" s="19"/>
      <c r="K23" s="19"/>
      <c r="L23" s="22"/>
    </row>
    <row r="24" spans="1:16" s="17" customFormat="1" x14ac:dyDescent="0.15">
      <c r="A24" s="152"/>
      <c r="B24" s="19"/>
      <c r="C24" s="19"/>
      <c r="D24" s="19"/>
      <c r="E24" s="20"/>
      <c r="F24" s="21"/>
      <c r="G24" s="15" t="str">
        <f t="shared" si="0"/>
        <v/>
      </c>
      <c r="H24" s="14" t="str">
        <f t="shared" si="1"/>
        <v/>
      </c>
      <c r="I24" s="19"/>
      <c r="J24" s="19"/>
      <c r="K24" s="19"/>
      <c r="L24" s="22"/>
    </row>
    <row r="25" spans="1:16" s="17" customFormat="1" ht="13.5" customHeight="1" x14ac:dyDescent="0.15">
      <c r="A25" s="152"/>
      <c r="B25" s="19"/>
      <c r="C25" s="19"/>
      <c r="D25" s="19"/>
      <c r="E25" s="20"/>
      <c r="F25" s="21"/>
      <c r="G25" s="15" t="str">
        <f t="shared" si="0"/>
        <v/>
      </c>
      <c r="H25" s="14" t="str">
        <f t="shared" si="1"/>
        <v/>
      </c>
      <c r="I25" s="19"/>
      <c r="J25" s="19"/>
      <c r="K25" s="19"/>
      <c r="L25" s="22"/>
      <c r="M25" s="111" t="s">
        <v>60</v>
      </c>
      <c r="N25" s="112"/>
      <c r="O25" s="112"/>
      <c r="P25" s="113"/>
    </row>
    <row r="26" spans="1:16" s="17" customFormat="1" ht="13.5" customHeight="1" x14ac:dyDescent="0.15">
      <c r="A26" s="152"/>
      <c r="B26" s="19"/>
      <c r="C26" s="19"/>
      <c r="D26" s="19"/>
      <c r="E26" s="20"/>
      <c r="F26" s="21"/>
      <c r="G26" s="15" t="str">
        <f t="shared" si="0"/>
        <v/>
      </c>
      <c r="H26" s="14"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ht="13.5" customHeight="1" x14ac:dyDescent="0.15">
      <c r="A27" s="152"/>
      <c r="B27" s="19"/>
      <c r="C27" s="19"/>
      <c r="D27" s="19"/>
      <c r="E27" s="20"/>
      <c r="F27" s="21"/>
      <c r="G27" s="15" t="str">
        <f t="shared" si="0"/>
        <v/>
      </c>
      <c r="H27" s="14" t="str">
        <f t="shared" si="1"/>
        <v/>
      </c>
      <c r="I27" s="19"/>
      <c r="J27" s="19"/>
      <c r="K27" s="19"/>
      <c r="L27" s="22"/>
      <c r="M27" s="140"/>
      <c r="N27" s="133"/>
      <c r="O27" s="134"/>
      <c r="P27" s="116"/>
    </row>
    <row r="28" spans="1:16" s="17" customFormat="1" ht="13.5" customHeight="1" x14ac:dyDescent="0.15">
      <c r="A28" s="152"/>
      <c r="B28" s="19"/>
      <c r="C28" s="19"/>
      <c r="D28" s="19"/>
      <c r="E28" s="20"/>
      <c r="F28" s="21"/>
      <c r="G28" s="15" t="str">
        <f t="shared" si="0"/>
        <v/>
      </c>
      <c r="H28" s="14" t="str">
        <f t="shared" si="1"/>
        <v/>
      </c>
      <c r="I28" s="19"/>
      <c r="J28" s="19"/>
      <c r="K28" s="19"/>
      <c r="L28" s="22"/>
      <c r="M28" s="140"/>
      <c r="N28" s="133"/>
      <c r="O28" s="134"/>
      <c r="P28" s="116"/>
    </row>
    <row r="29" spans="1:16" s="17" customFormat="1" ht="13.5" customHeight="1" x14ac:dyDescent="0.15">
      <c r="A29" s="152"/>
      <c r="B29" s="19"/>
      <c r="C29" s="19"/>
      <c r="D29" s="19"/>
      <c r="E29" s="20"/>
      <c r="F29" s="21"/>
      <c r="G29" s="15" t="str">
        <f t="shared" si="0"/>
        <v/>
      </c>
      <c r="H29" s="14" t="str">
        <f t="shared" si="1"/>
        <v/>
      </c>
      <c r="I29" s="19"/>
      <c r="J29" s="19"/>
      <c r="K29" s="19"/>
      <c r="L29" s="22"/>
      <c r="M29" s="141"/>
      <c r="N29" s="135"/>
      <c r="O29" s="136"/>
      <c r="P29" s="117"/>
    </row>
    <row r="30" spans="1:16" ht="38.25" customHeight="1" thickBot="1" x14ac:dyDescent="0.2">
      <c r="A30" s="90" t="s">
        <v>42</v>
      </c>
      <c r="B30" s="91"/>
      <c r="C30" s="91"/>
      <c r="D30" s="91"/>
      <c r="E30" s="91"/>
      <c r="F30" s="23"/>
      <c r="G30" s="24">
        <f>SUM(G5:G29)</f>
        <v>0</v>
      </c>
      <c r="H30" s="24">
        <f>IF(G30&gt;1000000,1000000,G30)</f>
        <v>0</v>
      </c>
      <c r="I30" s="108" t="s">
        <v>58</v>
      </c>
      <c r="J30" s="109"/>
      <c r="K30" s="109"/>
      <c r="L30" s="110"/>
      <c r="N30" s="25"/>
    </row>
    <row r="31" spans="1:16" x14ac:dyDescent="0.15">
      <c r="L31" s="29" t="s">
        <v>43</v>
      </c>
    </row>
    <row r="32" spans="1:16" x14ac:dyDescent="0.15">
      <c r="H32" s="30"/>
    </row>
  </sheetData>
  <mergeCells count="18">
    <mergeCell ref="A1:L1"/>
    <mergeCell ref="A2:L2"/>
    <mergeCell ref="A3:A4"/>
    <mergeCell ref="B3:B4"/>
    <mergeCell ref="C3:C4"/>
    <mergeCell ref="D3:D4"/>
    <mergeCell ref="E3:E4"/>
    <mergeCell ref="F3:F4"/>
    <mergeCell ref="I3:I4"/>
    <mergeCell ref="J3:J4"/>
    <mergeCell ref="K3:K4"/>
    <mergeCell ref="L3:L4"/>
    <mergeCell ref="A30:E30"/>
    <mergeCell ref="A5:A29"/>
    <mergeCell ref="I30:L30"/>
    <mergeCell ref="M25:P25"/>
    <mergeCell ref="M26:O29"/>
    <mergeCell ref="P26:P29"/>
  </mergeCells>
  <phoneticPr fontId="1"/>
  <printOptions horizontalCentered="1"/>
  <pageMargins left="0.56000000000000005" right="0.51" top="0.61" bottom="0.98425196850393704" header="0.51181102362204722" footer="0.51181102362204722"/>
  <pageSetup paperSize="9" scale="106" fitToHeight="10" orientation="landscape" r:id="rId1"/>
  <headerFooter alignWithMargins="0"/>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P32"/>
  <sheetViews>
    <sheetView view="pageBreakPreview" zoomScale="70" zoomScaleNormal="85" zoomScaleSheetLayoutView="70" workbookViewId="0">
      <selection activeCell="C8" sqref="C8"/>
    </sheetView>
  </sheetViews>
  <sheetFormatPr defaultRowHeight="13.5" x14ac:dyDescent="0.15"/>
  <cols>
    <col min="1" max="1" width="9.375" style="26" customWidth="1"/>
    <col min="2" max="2" width="17" style="26" customWidth="1"/>
    <col min="3" max="3" width="30.25" style="26" customWidth="1"/>
    <col min="4" max="4" width="4.5" style="26" customWidth="1"/>
    <col min="5" max="5" width="4.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68</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x14ac:dyDescent="0.15">
      <c r="A5" s="153" t="s">
        <v>53</v>
      </c>
      <c r="B5" s="12"/>
      <c r="C5" s="12"/>
      <c r="D5" s="12"/>
      <c r="E5" s="13"/>
      <c r="F5" s="14"/>
      <c r="G5" s="15" t="str">
        <f>IF(F5="","",(ROUNDDOWN(D5*F5,0)))</f>
        <v/>
      </c>
      <c r="H5" s="14" t="str">
        <f>G5</f>
        <v/>
      </c>
      <c r="I5" s="13"/>
      <c r="J5" s="13"/>
      <c r="K5" s="13"/>
      <c r="L5" s="16"/>
    </row>
    <row r="6" spans="1:12" s="17" customFormat="1" x14ac:dyDescent="0.15">
      <c r="A6" s="154"/>
      <c r="B6" s="12"/>
      <c r="C6" s="12"/>
      <c r="D6" s="12"/>
      <c r="E6" s="13"/>
      <c r="F6" s="18"/>
      <c r="G6" s="15" t="str">
        <f t="shared" ref="G6:G29" si="0">IF(F6="","",(ROUNDDOWN(D6*F6,0)))</f>
        <v/>
      </c>
      <c r="H6" s="14" t="str">
        <f t="shared" ref="H6:H29" si="1">G6</f>
        <v/>
      </c>
      <c r="I6" s="13"/>
      <c r="J6" s="13"/>
      <c r="K6" s="13"/>
      <c r="L6" s="16"/>
    </row>
    <row r="7" spans="1:12" s="17" customFormat="1" x14ac:dyDescent="0.15">
      <c r="A7" s="154"/>
      <c r="B7" s="19"/>
      <c r="C7" s="19"/>
      <c r="D7" s="19"/>
      <c r="E7" s="20"/>
      <c r="F7" s="21"/>
      <c r="G7" s="15" t="str">
        <f t="shared" si="0"/>
        <v/>
      </c>
      <c r="H7" s="14" t="str">
        <f t="shared" si="1"/>
        <v/>
      </c>
      <c r="I7" s="19"/>
      <c r="J7" s="19"/>
      <c r="K7" s="19"/>
      <c r="L7" s="22"/>
    </row>
    <row r="8" spans="1:12" s="17" customFormat="1" x14ac:dyDescent="0.15">
      <c r="A8" s="154"/>
      <c r="B8" s="19"/>
      <c r="C8" s="19"/>
      <c r="D8" s="19"/>
      <c r="E8" s="20"/>
      <c r="F8" s="21"/>
      <c r="G8" s="15" t="str">
        <f t="shared" si="0"/>
        <v/>
      </c>
      <c r="H8" s="14" t="str">
        <f t="shared" si="1"/>
        <v/>
      </c>
      <c r="I8" s="19"/>
      <c r="J8" s="19"/>
      <c r="K8" s="19"/>
      <c r="L8" s="22"/>
    </row>
    <row r="9" spans="1:12" s="17" customFormat="1" x14ac:dyDescent="0.15">
      <c r="A9" s="154"/>
      <c r="B9" s="19"/>
      <c r="C9" s="19"/>
      <c r="D9" s="19"/>
      <c r="E9" s="20"/>
      <c r="F9" s="21"/>
      <c r="G9" s="15" t="str">
        <f t="shared" si="0"/>
        <v/>
      </c>
      <c r="H9" s="14" t="str">
        <f t="shared" si="1"/>
        <v/>
      </c>
      <c r="I9" s="19"/>
      <c r="J9" s="19"/>
      <c r="K9" s="19"/>
      <c r="L9" s="22"/>
    </row>
    <row r="10" spans="1:12" s="17" customFormat="1" x14ac:dyDescent="0.15">
      <c r="A10" s="154"/>
      <c r="B10" s="19"/>
      <c r="C10" s="19"/>
      <c r="D10" s="19"/>
      <c r="E10" s="20"/>
      <c r="F10" s="21"/>
      <c r="G10" s="15" t="str">
        <f t="shared" si="0"/>
        <v/>
      </c>
      <c r="H10" s="14" t="str">
        <f t="shared" si="1"/>
        <v/>
      </c>
      <c r="I10" s="19"/>
      <c r="J10" s="19"/>
      <c r="K10" s="19"/>
      <c r="L10" s="22"/>
    </row>
    <row r="11" spans="1:12" s="17" customFormat="1" x14ac:dyDescent="0.15">
      <c r="A11" s="154"/>
      <c r="B11" s="19"/>
      <c r="C11" s="19"/>
      <c r="D11" s="19"/>
      <c r="E11" s="20"/>
      <c r="F11" s="21"/>
      <c r="G11" s="15" t="str">
        <f t="shared" si="0"/>
        <v/>
      </c>
      <c r="H11" s="14" t="str">
        <f t="shared" si="1"/>
        <v/>
      </c>
      <c r="I11" s="19"/>
      <c r="J11" s="19"/>
      <c r="K11" s="19"/>
      <c r="L11" s="22"/>
    </row>
    <row r="12" spans="1:12" s="17" customFormat="1" x14ac:dyDescent="0.15">
      <c r="A12" s="154"/>
      <c r="B12" s="19"/>
      <c r="C12" s="19"/>
      <c r="D12" s="19"/>
      <c r="E12" s="20"/>
      <c r="F12" s="21"/>
      <c r="G12" s="15" t="str">
        <f t="shared" si="0"/>
        <v/>
      </c>
      <c r="H12" s="14" t="str">
        <f t="shared" si="1"/>
        <v/>
      </c>
      <c r="I12" s="19"/>
      <c r="J12" s="19"/>
      <c r="K12" s="19"/>
      <c r="L12" s="22"/>
    </row>
    <row r="13" spans="1:12" s="17" customFormat="1" x14ac:dyDescent="0.15">
      <c r="A13" s="154"/>
      <c r="B13" s="19"/>
      <c r="C13" s="19"/>
      <c r="D13" s="19"/>
      <c r="E13" s="20"/>
      <c r="F13" s="21"/>
      <c r="G13" s="15" t="str">
        <f t="shared" si="0"/>
        <v/>
      </c>
      <c r="H13" s="14" t="str">
        <f t="shared" si="1"/>
        <v/>
      </c>
      <c r="I13" s="19"/>
      <c r="J13" s="19"/>
      <c r="K13" s="19"/>
      <c r="L13" s="22"/>
    </row>
    <row r="14" spans="1:12" s="17" customFormat="1" x14ac:dyDescent="0.15">
      <c r="A14" s="154"/>
      <c r="B14" s="19"/>
      <c r="C14" s="19"/>
      <c r="D14" s="19"/>
      <c r="E14" s="20"/>
      <c r="F14" s="21"/>
      <c r="G14" s="15" t="str">
        <f t="shared" si="0"/>
        <v/>
      </c>
      <c r="H14" s="14" t="str">
        <f t="shared" si="1"/>
        <v/>
      </c>
      <c r="I14" s="19"/>
      <c r="J14" s="19"/>
      <c r="K14" s="19"/>
      <c r="L14" s="22"/>
    </row>
    <row r="15" spans="1:12" s="17" customFormat="1" x14ac:dyDescent="0.15">
      <c r="A15" s="154"/>
      <c r="B15" s="19"/>
      <c r="C15" s="19"/>
      <c r="D15" s="19"/>
      <c r="E15" s="20"/>
      <c r="F15" s="21"/>
      <c r="G15" s="15" t="str">
        <f t="shared" si="0"/>
        <v/>
      </c>
      <c r="H15" s="14" t="str">
        <f t="shared" si="1"/>
        <v/>
      </c>
      <c r="I15" s="19"/>
      <c r="J15" s="19"/>
      <c r="K15" s="19"/>
      <c r="L15" s="22"/>
    </row>
    <row r="16" spans="1:12" s="17" customFormat="1" x14ac:dyDescent="0.15">
      <c r="A16" s="154"/>
      <c r="B16" s="19"/>
      <c r="C16" s="19"/>
      <c r="D16" s="19"/>
      <c r="E16" s="20"/>
      <c r="F16" s="21"/>
      <c r="G16" s="15" t="str">
        <f t="shared" si="0"/>
        <v/>
      </c>
      <c r="H16" s="14" t="str">
        <f t="shared" si="1"/>
        <v/>
      </c>
      <c r="I16" s="19"/>
      <c r="J16" s="19"/>
      <c r="K16" s="19"/>
      <c r="L16" s="22"/>
    </row>
    <row r="17" spans="1:16" s="17" customFormat="1" x14ac:dyDescent="0.15">
      <c r="A17" s="154"/>
      <c r="B17" s="19"/>
      <c r="C17" s="19"/>
      <c r="D17" s="19"/>
      <c r="E17" s="20"/>
      <c r="F17" s="21"/>
      <c r="G17" s="15" t="str">
        <f t="shared" si="0"/>
        <v/>
      </c>
      <c r="H17" s="14" t="str">
        <f t="shared" si="1"/>
        <v/>
      </c>
      <c r="I17" s="19"/>
      <c r="J17" s="19"/>
      <c r="K17" s="19"/>
      <c r="L17" s="22"/>
    </row>
    <row r="18" spans="1:16" s="17" customFormat="1" x14ac:dyDescent="0.15">
      <c r="A18" s="154"/>
      <c r="B18" s="19"/>
      <c r="C18" s="19"/>
      <c r="D18" s="19"/>
      <c r="E18" s="20"/>
      <c r="F18" s="21"/>
      <c r="G18" s="15" t="str">
        <f t="shared" si="0"/>
        <v/>
      </c>
      <c r="H18" s="14" t="str">
        <f t="shared" si="1"/>
        <v/>
      </c>
      <c r="I18" s="19"/>
      <c r="J18" s="19"/>
      <c r="K18" s="19"/>
      <c r="L18" s="22"/>
    </row>
    <row r="19" spans="1:16" s="17" customFormat="1" x14ac:dyDescent="0.15">
      <c r="A19" s="154"/>
      <c r="B19" s="19"/>
      <c r="C19" s="19"/>
      <c r="D19" s="19"/>
      <c r="E19" s="20"/>
      <c r="F19" s="21"/>
      <c r="G19" s="15" t="str">
        <f t="shared" si="0"/>
        <v/>
      </c>
      <c r="H19" s="14" t="str">
        <f t="shared" si="1"/>
        <v/>
      </c>
      <c r="I19" s="19"/>
      <c r="J19" s="19"/>
      <c r="K19" s="19"/>
      <c r="L19" s="22"/>
    </row>
    <row r="20" spans="1:16" s="17" customFormat="1" x14ac:dyDescent="0.15">
      <c r="A20" s="154"/>
      <c r="B20" s="19"/>
      <c r="C20" s="19"/>
      <c r="D20" s="19"/>
      <c r="E20" s="20"/>
      <c r="F20" s="21"/>
      <c r="G20" s="15" t="str">
        <f t="shared" si="0"/>
        <v/>
      </c>
      <c r="H20" s="14" t="str">
        <f t="shared" si="1"/>
        <v/>
      </c>
      <c r="I20" s="19"/>
      <c r="J20" s="19"/>
      <c r="K20" s="19"/>
      <c r="L20" s="22"/>
    </row>
    <row r="21" spans="1:16" s="17" customFormat="1" x14ac:dyDescent="0.15">
      <c r="A21" s="154"/>
      <c r="B21" s="19"/>
      <c r="C21" s="19"/>
      <c r="D21" s="19"/>
      <c r="E21" s="20"/>
      <c r="F21" s="21"/>
      <c r="G21" s="15" t="str">
        <f t="shared" si="0"/>
        <v/>
      </c>
      <c r="H21" s="14" t="str">
        <f t="shared" si="1"/>
        <v/>
      </c>
      <c r="I21" s="19"/>
      <c r="J21" s="19"/>
      <c r="K21" s="19"/>
      <c r="L21" s="22"/>
    </row>
    <row r="22" spans="1:16" s="17" customFormat="1" x14ac:dyDescent="0.15">
      <c r="A22" s="154"/>
      <c r="B22" s="19"/>
      <c r="C22" s="19"/>
      <c r="D22" s="19"/>
      <c r="E22" s="20"/>
      <c r="F22" s="21"/>
      <c r="G22" s="15" t="str">
        <f t="shared" si="0"/>
        <v/>
      </c>
      <c r="H22" s="14" t="str">
        <f t="shared" si="1"/>
        <v/>
      </c>
      <c r="I22" s="19"/>
      <c r="J22" s="19"/>
      <c r="K22" s="19"/>
      <c r="L22" s="22"/>
    </row>
    <row r="23" spans="1:16" s="17" customFormat="1" x14ac:dyDescent="0.15">
      <c r="A23" s="154"/>
      <c r="B23" s="19"/>
      <c r="C23" s="19"/>
      <c r="D23" s="19"/>
      <c r="E23" s="20"/>
      <c r="F23" s="21"/>
      <c r="G23" s="15" t="str">
        <f t="shared" si="0"/>
        <v/>
      </c>
      <c r="H23" s="14" t="str">
        <f t="shared" si="1"/>
        <v/>
      </c>
      <c r="I23" s="19"/>
      <c r="J23" s="19"/>
      <c r="K23" s="19"/>
      <c r="L23" s="22"/>
    </row>
    <row r="24" spans="1:16" s="17" customFormat="1" x14ac:dyDescent="0.15">
      <c r="A24" s="154"/>
      <c r="B24" s="19"/>
      <c r="C24" s="19"/>
      <c r="D24" s="19"/>
      <c r="E24" s="20"/>
      <c r="F24" s="21"/>
      <c r="G24" s="15" t="str">
        <f t="shared" si="0"/>
        <v/>
      </c>
      <c r="H24" s="14" t="str">
        <f t="shared" si="1"/>
        <v/>
      </c>
      <c r="I24" s="19"/>
      <c r="J24" s="19"/>
      <c r="K24" s="19"/>
      <c r="L24" s="22"/>
    </row>
    <row r="25" spans="1:16" s="17" customFormat="1" x14ac:dyDescent="0.15">
      <c r="A25" s="154"/>
      <c r="B25" s="19"/>
      <c r="C25" s="19"/>
      <c r="D25" s="19"/>
      <c r="E25" s="20"/>
      <c r="F25" s="21"/>
      <c r="G25" s="15" t="str">
        <f t="shared" si="0"/>
        <v/>
      </c>
      <c r="H25" s="14" t="str">
        <f t="shared" si="1"/>
        <v/>
      </c>
      <c r="I25" s="19"/>
      <c r="J25" s="19"/>
      <c r="K25" s="19"/>
      <c r="L25" s="22"/>
      <c r="M25" s="111" t="s">
        <v>60</v>
      </c>
      <c r="N25" s="112"/>
      <c r="O25" s="112"/>
      <c r="P25" s="113"/>
    </row>
    <row r="26" spans="1:16" s="17" customFormat="1" x14ac:dyDescent="0.15">
      <c r="A26" s="154"/>
      <c r="B26" s="19"/>
      <c r="C26" s="19"/>
      <c r="D26" s="19"/>
      <c r="E26" s="20"/>
      <c r="F26" s="21"/>
      <c r="G26" s="15" t="str">
        <f t="shared" si="0"/>
        <v/>
      </c>
      <c r="H26" s="14"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x14ac:dyDescent="0.15">
      <c r="A27" s="154"/>
      <c r="B27" s="19"/>
      <c r="C27" s="19"/>
      <c r="D27" s="19"/>
      <c r="E27" s="20"/>
      <c r="F27" s="21"/>
      <c r="G27" s="15" t="str">
        <f t="shared" si="0"/>
        <v/>
      </c>
      <c r="H27" s="14" t="str">
        <f t="shared" si="1"/>
        <v/>
      </c>
      <c r="I27" s="19"/>
      <c r="J27" s="19"/>
      <c r="K27" s="19"/>
      <c r="L27" s="22"/>
      <c r="M27" s="140"/>
      <c r="N27" s="133"/>
      <c r="O27" s="134"/>
      <c r="P27" s="116"/>
    </row>
    <row r="28" spans="1:16" s="17" customFormat="1" x14ac:dyDescent="0.15">
      <c r="A28" s="154"/>
      <c r="B28" s="19"/>
      <c r="C28" s="19"/>
      <c r="D28" s="19"/>
      <c r="E28" s="20"/>
      <c r="F28" s="21"/>
      <c r="G28" s="15" t="str">
        <f t="shared" si="0"/>
        <v/>
      </c>
      <c r="H28" s="14" t="str">
        <f t="shared" si="1"/>
        <v/>
      </c>
      <c r="I28" s="19"/>
      <c r="J28" s="19"/>
      <c r="K28" s="19"/>
      <c r="L28" s="22"/>
      <c r="M28" s="140"/>
      <c r="N28" s="133"/>
      <c r="O28" s="134"/>
      <c r="P28" s="116"/>
    </row>
    <row r="29" spans="1:16" s="17" customFormat="1" x14ac:dyDescent="0.15">
      <c r="A29" s="155"/>
      <c r="B29" s="19"/>
      <c r="C29" s="19"/>
      <c r="D29" s="19"/>
      <c r="E29" s="20"/>
      <c r="F29" s="21"/>
      <c r="G29" s="15" t="str">
        <f t="shared" si="0"/>
        <v/>
      </c>
      <c r="H29" s="14" t="str">
        <f t="shared" si="1"/>
        <v/>
      </c>
      <c r="I29" s="19"/>
      <c r="J29" s="19"/>
      <c r="K29" s="19"/>
      <c r="L29" s="22"/>
      <c r="M29" s="141"/>
      <c r="N29" s="135"/>
      <c r="O29" s="136"/>
      <c r="P29" s="117"/>
    </row>
    <row r="30" spans="1:16" ht="38.25" customHeight="1" thickBot="1" x14ac:dyDescent="0.2">
      <c r="A30" s="90" t="s">
        <v>42</v>
      </c>
      <c r="B30" s="91"/>
      <c r="C30" s="91"/>
      <c r="D30" s="91"/>
      <c r="E30" s="91"/>
      <c r="F30" s="23"/>
      <c r="G30" s="24">
        <f>SUM(G5:G29)</f>
        <v>0</v>
      </c>
      <c r="H30" s="24">
        <f>SUM(H5:H29)</f>
        <v>0</v>
      </c>
      <c r="I30" s="144"/>
      <c r="J30" s="145"/>
      <c r="K30" s="145"/>
      <c r="L30" s="146"/>
      <c r="N30" s="25"/>
    </row>
    <row r="31" spans="1:16" x14ac:dyDescent="0.15">
      <c r="L31" s="29" t="s">
        <v>43</v>
      </c>
    </row>
    <row r="32" spans="1:16" x14ac:dyDescent="0.15">
      <c r="H32" s="30"/>
    </row>
  </sheetData>
  <mergeCells count="18">
    <mergeCell ref="M25:P25"/>
    <mergeCell ref="M26:O29"/>
    <mergeCell ref="P26:P29"/>
    <mergeCell ref="K3:K4"/>
    <mergeCell ref="L3:L4"/>
    <mergeCell ref="A30:E30"/>
    <mergeCell ref="A5:A29"/>
    <mergeCell ref="A1:L1"/>
    <mergeCell ref="A2:L2"/>
    <mergeCell ref="A3:A4"/>
    <mergeCell ref="B3:B4"/>
    <mergeCell ref="C3:C4"/>
    <mergeCell ref="D3:D4"/>
    <mergeCell ref="E3:E4"/>
    <mergeCell ref="F3:F4"/>
    <mergeCell ref="I3:I4"/>
    <mergeCell ref="J3:J4"/>
    <mergeCell ref="I30:L30"/>
  </mergeCells>
  <phoneticPr fontId="1"/>
  <printOptions horizontalCentered="1"/>
  <pageMargins left="0.56000000000000005" right="0.51" top="0.61" bottom="0.98425196850393704" header="0.51181102362204722" footer="0.51181102362204722"/>
  <pageSetup paperSize="9" scale="106" fitToHeight="10"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資金計画書（第３号様式）</vt:lpstr>
      <vt:lpstr>原材料費・副資材費</vt:lpstr>
      <vt:lpstr>機械装置費</vt:lpstr>
      <vt:lpstr>外注・委託費</vt:lpstr>
      <vt:lpstr>産業財産権</vt:lpstr>
      <vt:lpstr>技術指導導入費</vt:lpstr>
      <vt:lpstr>直接人件費</vt:lpstr>
      <vt:lpstr>調査費</vt:lpstr>
      <vt:lpstr>クラウド利用費</vt:lpstr>
      <vt:lpstr>クラウド利用費!Print_Area</vt:lpstr>
      <vt:lpstr>外注・委託費!Print_Area</vt:lpstr>
      <vt:lpstr>機械装置費!Print_Area</vt:lpstr>
      <vt:lpstr>技術指導導入費!Print_Area</vt:lpstr>
      <vt:lpstr>原材料費・副資材費!Print_Area</vt:lpstr>
      <vt:lpstr>産業財産権!Print_Area</vt:lpstr>
      <vt:lpstr>'資金計画書（第３号様式）'!Print_Area</vt:lpstr>
      <vt:lpstr>調査費!Print_Area</vt:lpstr>
      <vt:lpstr>直接人件費!Print_Area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2020-04-07T05:54:43Z</dcterms:created>
  <dcterms:modified xsi:type="dcterms:W3CDTF">2025-04-03T23:33:04Z</dcterms:modified>
</cp:coreProperties>
</file>