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財政局\03財政課\share\150_財政企画・調査、財政事情公表\020_調査・回答\010_国県・他都市・民間照会\2024（R06）年度\010_国（総務省等）\250228_令和５年度財政状況資料集の作成・公表について（依頼）\04_修正依頼\"/>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7" i="12" l="1"/>
  <c r="Q37" i="12"/>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<sst xmlns="http://schemas.openxmlformats.org/spreadsheetml/2006/main" count="1045" uniqueCount="615">
  <si>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</si>
  <si>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</si>
  <si>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</si>
  <si>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</si>
  <si>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</si>
  <si>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</si>
  <si>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</si>
  <si>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</si>
  <si>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</si>
  <si>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</si>
  <si>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</si>
  <si>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</si>
  <si>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</si>
  <si>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</si>
  <si>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</si>
  <si>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</si>
  <si>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</si>
  <si>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</si>
  <si>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</si>
  <si>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</si>
  <si>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</si>
  <si>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</si>
  <si>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</si>
  <si>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</si>
  <si>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</si>
  <si>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</si>
  <si>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</si>
  <si>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</si>
  <si>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</si>
  <si>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</si>
  <si>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</si>
  <si>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</si>
  <si>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</si>
  <si>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</si>
  <si>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</si>
  <si>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</si>
  <si>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</si>
  <si>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</si>
  <si>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</si>
  <si>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</si>
  <si>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</si>
  <si>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</si>
  <si>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</si>
  <si>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</si>
  <si>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</si>
  <si>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</si>
  <si>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</si>
  <si>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</si>
  <si>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</si>
  <si>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</si>
  <si>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</si>
  <si>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</si>
  <si>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</si>
  <si>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</si>
  <si>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</si>
  <si>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</si>
  <si>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</si>
  <si>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</si>
  <si>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</si>
  <si>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</si>
  <si>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</si>
  <si>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</si>
  <si>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</si>
  <si>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</si>
  <si>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</si>
  <si>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</si>
  <si>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</si>
  <si>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</si>
  <si>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</si>
  <si>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</si>
  <si>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</si>
  <si>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</si>
  <si>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</si>
  <si>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</si>
  <si>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</si>
  <si>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</si>
  <si>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</si>
  <si>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</si>
  <si>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</si>
  <si>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</si>
  <si>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</si>
  <si>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</si>
  <si>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</si>
  <si>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</si>
  <si>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</si>
  <si>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</si>
  <si>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</si>
  <si>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</si>
  <si>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</si>
  <si>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</si>
  <si>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</si>
  <si>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</si>
  <si>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</si>
  <si>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</si>
  <si>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</si>
  <si>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</si>
  <si>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</si>
  <si>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</si>
  <si>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</si>
  <si>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</si>
  <si>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</si>
  <si>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</si>
  <si>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</si>
  <si>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</si>
  <si>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</si>
  <si>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</si>
  <si>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</si>
  <si>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</si>
  <si>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</si>
  <si>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</si>
  <si>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</si>
  <si>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</si>
  <si>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</si>
  <si>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</si>
  <si>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</si>
  <si>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</si>
  <si>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</si>
  <si>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</si>
  <si>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</si>
  <si>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</si>
  <si>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</si>
  <si>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</si>
  <si>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</si>
  <si>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</si>
  <si>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</si>
  <si>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</si>
  <si>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</si>
  <si>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</si>
  <si>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</si>
  <si>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</si>
  <si>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</si>
  <si>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</si>
  <si>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</si>
  <si>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</si>
  <si>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</si>
  <si>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</si>
  <si>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</si>
  <si>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</si>
  <si>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</si>
  <si>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</si>
  <si>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</si>
  <si>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</si>
  <si>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</si>
  <si>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</si>
  <si>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</si>
  <si>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</si>
  <si>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</si>
  <si>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</si>
  <si>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</si>
  <si>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</si>
  <si>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</si>
  <si>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</si>
  <si>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</si>
  <si>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</si>
  <si>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</si>
  <si>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</si>
  <si>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</si>
  <si>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</si>
  <si>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</si>
  <si>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</si>
  <si>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</si>
  <si>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</si>
  <si>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</si>
  <si>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</si>
  <si>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</si>
  <si>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</si>
  <si>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</si>
  <si>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</si>
  <si>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</si>
  <si>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</si>
  <si>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</si>
  <si>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</si>
  <si>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</si>
  <si>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</si>
  <si>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</si>
  <si>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</si>
  <si>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</si>
  <si>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</si>
  <si>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</si>
  <si>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</si>
  <si>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</si>
  <si>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</si>
  <si>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</si>
  <si>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</si>
  <si>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</si>
  <si>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</si>
  <si>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</si>
  <si>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</si>
  <si>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</si>
  <si>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</si>
  <si>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</si>
  <si>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</si>
  <si>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</si>
  <si>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</si>
  <si>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</si>
  <si>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</si>
  <si>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</si>
  <si>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</si>
  <si>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</si>
  <si>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</si>
  <si>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</si>
  <si>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</si>
  <si>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</si>
  <si>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神奈川県横浜市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</si>
  <si>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</si>
  <si>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</si>
  <si>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</si>
  <si>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</si>
  <si>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</si>
  <si>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</si>
  <si>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</si>
  <si>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</si>
  <si>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</si>
  <si>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</si>
  <si>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</si>
  <si>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</si>
  <si>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</si>
  <si>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</si>
  <si>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</si>
  <si>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</si>
  <si>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</si>
  <si>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</si>
  <si>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</si>
  <si>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</si>
  <si>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</si>
  <si>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</si>
  <si>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</si>
  <si>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</si>
  <si>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</si>
  <si>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</si>
  <si>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</si>
  <si>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</si>
  <si>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</si>
  <si>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</si>
  <si>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</si>
  <si>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</si>
  <si>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</si>
  <si>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</si>
  <si>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</si>
  <si>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</si>
  <si>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</si>
  <si>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</si>
  <si>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</si>
  <si>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</si>
  <si>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</si>
  <si>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</si>
  <si>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</si>
  <si>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</si>
  <si>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</si>
  <si>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</si>
  <si>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</si>
  <si>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</si>
  <si>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</si>
  <si>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</si>
  <si>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</si>
  <si>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</si>
  <si>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</si>
  <si>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</si>
  <si>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</si>
  <si>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</si>
  <si>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</si>
  <si>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</si>
  <si>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</si>
  <si>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</si>
  <si>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</si>
  <si>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</si>
  <si>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</si>
  <si>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</si>
  <si>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</si>
  <si>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</si>
  <si>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</si>
  <si>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</si>
  <si>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</si>
  <si>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</si>
  <si>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</si>
  <si>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</si>
  <si>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</si>
  <si>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</si>
  <si>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</si>
  <si>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</si>
  <si>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</si>
  <si>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</si>
  <si>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</si>
  <si>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</si>
  <si>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</si>
  <si>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</si>
  <si>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</si>
  <si>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</si>
  <si>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</si>
  <si>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</si>
  <si>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</si>
  <si>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</si>
  <si>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</si>
  <si>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</si>
  <si>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</si>
  <si>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</si>
  <si>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</si>
  <si>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</si>
  <si>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</si>
  <si>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</si>
  <si>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</si>
  <si>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</si>
  <si>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</si>
  <si>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</si>
  <si>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</si>
  <si>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</si>
  <si>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</si>
  <si>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</si>
  <si>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</si>
  <si>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</si>
  <si>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</si>
  <si>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</si>
  <si>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</si>
  <si>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</si>
  <si>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</si>
  <si>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</si>
  <si>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</si>
  <si>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</si>
  <si>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</si>
  <si>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</si>
  <si>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</si>
  <si>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</si>
  <si>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</si>
  <si>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</si>
  <si>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</si>
  <si>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</si>
  <si>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</si>
  <si>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</si>
  <si>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</si>
  <si>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</si>
  <si>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</si>
  <si>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</si>
  <si>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</si>
  <si>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</si>
  <si>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</si>
  <si>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</si>
  <si>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</si>
  <si>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</si>
  <si>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</si>
  <si>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</si>
  <si>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</si>
  <si>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</si>
  <si>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</si>
  <si>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</si>
  <si>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</si>
  <si>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</si>
  <si>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</si>
  <si>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</si>
  <si>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</si>
  <si>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</si>
  <si>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</si>
  <si>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</si>
  <si>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</si>
  <si>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</si>
  <si>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神奈川県横浜市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</si>
  <si>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</si>
  <si>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</si>
  <si>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</si>
  <si>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</si>
  <si>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</si>
  <si>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</si>
  <si>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</si>
  <si>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</si>
  <si>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</si>
  <si>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</si>
  <si>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</si>
  <si>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</si>
  <si>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</si>
  <si>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</si>
  <si>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</si>
  <si>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</si>
  <si>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</si>
  <si>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</si>
  <si>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</si>
  <si>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</si>
  <si>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</si>
  <si>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</si>
  <si>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</si>
  <si>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</si>
  <si>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</si>
  <si>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</si>
  <si>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</si>
  <si>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市街地開発事業費会計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</si>
  <si>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</si>
  <si>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</si>
  <si>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</si>
  <si>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</si>
  <si>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</si>
  <si>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</si>
  <si>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</si>
  <si>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</si>
  <si>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</si>
  <si>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</si>
  <si>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</si>
  <si>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</si>
  <si>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</si>
  <si>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</si>
  <si>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</si>
  <si>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</si>
  <si>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</si>
  <si>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</si>
  <si>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</si>
  <si>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</si>
  <si>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</si>
  <si>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</si>
  <si>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</si>
  <si>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</si>
  <si>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</si>
  <si>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</si>
  <si>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</si>
  <si>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</si>
  <si>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中央と畜場費会計</t>
    <phoneticPr fontId="5"/>
  </si>
  <si>
    <t>風力発電事業費会計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</si>
  <si>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</si>
  <si>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</si>
  <si>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</si>
  <si>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</si>
  <si>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</si>
  <si>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</si>
  <si>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</si>
  <si>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</si>
  <si>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</si>
  <si>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</si>
  <si>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</si>
  <si>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</si>
  <si>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</si>
  <si>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</si>
  <si>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</si>
  <si>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</si>
  <si>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</si>
  <si>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</si>
  <si>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</si>
  <si>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</si>
  <si>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</si>
  <si>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</si>
  <si>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</si>
  <si>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</si>
  <si>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</si>
  <si>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</si>
  <si>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</si>
  <si>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</si>
  <si>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</si>
  <si>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</si>
  <si>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</si>
  <si>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</si>
  <si>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</si>
  <si>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</si>
  <si>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</si>
  <si>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</si>
  <si>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</si>
  <si>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</si>
  <si>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</si>
  <si>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</si>
  <si>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</si>
  <si>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</si>
  <si>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</si>
  <si>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</si>
  <si>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</si>
  <si>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</si>
  <si>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</si>
  <si>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</si>
  <si>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</si>
  <si>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</si>
  <si>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</si>
  <si>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</si>
  <si>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</si>
  <si>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</si>
  <si>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</si>
  <si>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</si>
  <si>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</si>
  <si>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</si>
  <si>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</si>
  <si>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</si>
  <si>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</si>
  <si>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</si>
  <si>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</si>
  <si>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</si>
  <si>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</si>
  <si>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</si>
  <si>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</si>
  <si>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</si>
  <si>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</si>
  <si>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</si>
  <si>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</si>
  <si>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</si>
  <si>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</si>
  <si>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</si>
  <si>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</si>
  <si>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</si>
  <si>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</si>
  <si>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</si>
  <si>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</si>
  <si>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</si>
  <si>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</si>
  <si>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</si>
  <si>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</si>
  <si>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</si>
  <si>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</si>
  <si>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</si>
  <si>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</si>
  <si>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</si>
  <si>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</si>
  <si>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</si>
  <si>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</si>
  <si>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</si>
  <si>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</si>
  <si>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</si>
  <si>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</si>
  <si>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</si>
  <si>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</si>
  <si>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</si>
  <si>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</si>
  <si>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</si>
  <si>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</si>
  <si>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</si>
  <si>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</si>
  <si>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</si>
  <si>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</si>
  <si>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</si>
  <si>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</si>
  <si>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</si>
  <si>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</si>
  <si>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</si>
  <si>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</si>
  <si>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</si>
  <si>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</si>
  <si>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</si>
  <si>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</si>
  <si>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</si>
  <si>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</si>
  <si>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</si>
  <si>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</si>
  <si>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</si>
  <si>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</si>
  <si>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</si>
  <si>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</si>
  <si>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</si>
  <si>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</si>
  <si>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</si>
  <si>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</si>
  <si>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</si>
  <si>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</si>
  <si>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</si>
  <si>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</si>
  <si>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</si>
  <si>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</si>
  <si>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</si>
  <si>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</si>
  <si>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1.21</t>
  </si>
  <si>
    <t>▲ 0.02</t>
  </si>
  <si>
    <t>下水道事業会計</t>
  </si>
  <si>
    <t>水道事業会計</t>
  </si>
  <si>
    <t>介護保険事業費会計</t>
  </si>
  <si>
    <t>国民健康保険事業費会計</t>
  </si>
  <si>
    <t>病院事業会計</t>
  </si>
  <si>
    <t>一般会計</t>
  </si>
  <si>
    <t>自動車事業会計</t>
  </si>
  <si>
    <t>工業用水道事業会計</t>
  </si>
  <si>
    <t>その他会計（赤字）</t>
  </si>
  <si>
    <t>その他会計（黒字）</t>
  </si>
  <si>
    <t>R01</t>
    <phoneticPr fontId="5"/>
  </si>
  <si>
    <t>R02</t>
    <phoneticPr fontId="5"/>
  </si>
  <si>
    <t>R03</t>
    <phoneticPr fontId="5"/>
  </si>
  <si>
    <t>R04</t>
    <phoneticPr fontId="5"/>
  </si>
  <si>
    <t>R05</t>
    <phoneticPr fontId="5"/>
  </si>
  <si>
    <t>文化基金</t>
    <phoneticPr fontId="5"/>
  </si>
  <si>
    <t>災害救助基金</t>
    <rPh sb="0" eb="2">
      <t>サイガイ</t>
    </rPh>
    <rPh sb="2" eb="6">
      <t>キュウジョキキン</t>
    </rPh>
    <phoneticPr fontId="2"/>
  </si>
  <si>
    <t>みどり基金</t>
    <rPh sb="3" eb="5">
      <t>キキン</t>
    </rPh>
    <phoneticPr fontId="2"/>
  </si>
  <si>
    <t>学校施設整備基金</t>
    <phoneticPr fontId="2"/>
  </si>
  <si>
    <t>墓地運営等基金</t>
    <phoneticPr fontId="2"/>
  </si>
  <si>
    <t>-</t>
    <phoneticPr fontId="2"/>
  </si>
  <si>
    <t>-</t>
    <phoneticPr fontId="2"/>
  </si>
  <si>
    <t>神奈川県内広域水道企業団（水道用水供給事業会計）</t>
    <rPh sb="0" eb="3">
      <t>カナガワ</t>
    </rPh>
    <rPh sb="3" eb="5">
      <t>ケンナイ</t>
    </rPh>
    <rPh sb="5" eb="7">
      <t>コウイキ</t>
    </rPh>
    <rPh sb="7" eb="9">
      <t>スイドウ</t>
    </rPh>
    <rPh sb="9" eb="11">
      <t>キギョウ</t>
    </rPh>
    <rPh sb="11" eb="12">
      <t>ダン</t>
    </rPh>
    <rPh sb="13" eb="16">
      <t>スイドウヨウ</t>
    </rPh>
    <rPh sb="16" eb="17">
      <t>ミズ</t>
    </rPh>
    <rPh sb="17" eb="19">
      <t>キョウキュウ</t>
    </rPh>
    <rPh sb="19" eb="21">
      <t>ジギョウ</t>
    </rPh>
    <rPh sb="21" eb="23">
      <t>カイケイ</t>
    </rPh>
    <phoneticPr fontId="3"/>
  </si>
  <si>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</si>
  <si>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</si>
  <si>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t>
    <phoneticPr fontId="10"/>
  </si>
  <si>
    <t>公益財団法人横浜市男女共同参画推進協会</t>
  </si>
  <si>
    <t>公益財団法人横浜市国際交流協会</t>
  </si>
  <si>
    <t>公益財団法人横浜市スポーツ協会</t>
    <rPh sb="0" eb="2">
      <t>コウエキ</t>
    </rPh>
    <rPh sb="2" eb="4">
      <t>ザイダン</t>
    </rPh>
    <rPh sb="4" eb="6">
      <t>ホウジン</t>
    </rPh>
    <rPh sb="6" eb="9">
      <t>ヨコハマシ</t>
    </rPh>
    <rPh sb="13" eb="15">
      <t>キョウカイ</t>
    </rPh>
    <rPh sb="14" eb="15">
      <t>タイキョウ</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</si>
  <si>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</si>
  <si>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</si>
  <si>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</si>
  <si>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</si>
  <si>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</si>
  <si>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</si>
  <si>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</si>
  <si>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</si>
  <si>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▲32</t>
    <phoneticPr fontId="10"/>
  </si>
  <si>
    <t>横浜市信用保証協会</t>
    <rPh sb="0" eb="3">
      <t>ヨコハマシ</t>
    </rPh>
    <rPh sb="3" eb="5">
      <t>シンヨウ</t>
    </rPh>
    <rPh sb="5" eb="7">
      <t>ホショウ</t>
    </rPh>
    <rPh sb="7" eb="9">
      <t>キョウカイ</t>
    </rPh>
    <phoneticPr fontId="22"/>
  </si>
  <si>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</si>
  <si>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</si>
  <si>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</si>
  <si>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</si>
  <si>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公益財団法人横浜市寿町健康福祉交流協会</t>
    <rPh sb="0" eb="2">
      <t>コウエキ</t>
    </rPh>
    <rPh sb="2" eb="4">
      <t>ザイダン</t>
    </rPh>
    <rPh sb="4" eb="6">
      <t>ホウジン</t>
    </rPh>
    <rPh sb="6" eb="8">
      <t>ヨコハマ</t>
    </rPh>
    <rPh sb="8" eb="9">
      <t>シ</t>
    </rPh>
    <rPh sb="9" eb="11">
      <t>コトブキチョウ</t>
    </rPh>
    <rPh sb="11" eb="13">
      <t>ケンコウ</t>
    </rPh>
    <rPh sb="13" eb="15">
      <t>フクシ</t>
    </rPh>
    <rPh sb="15" eb="17">
      <t>コウリュウ</t>
    </rPh>
    <rPh sb="17" eb="19">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</si>
  <si>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</si>
  <si>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22"/>
  </si>
  <si>
    <t>社会福祉法人横浜市リハビリテーション事業団</t>
    <rPh sb="6" eb="9">
      <t>ヨコハマシ</t>
    </rPh>
    <rPh sb="18" eb="20">
      <t>ジギョウ</t>
    </rPh>
    <rPh sb="20" eb="21">
      <t>ダン</t>
    </rPh>
    <phoneticPr fontId="22"/>
  </si>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</sst>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2"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4"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4"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4"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9" fillId="0" borderId="98" xfId="15" applyNumberFormat="1" applyFont="1" applyFill="1" applyBorder="1" applyAlignment="1" applyProtection="1">
      <alignment horizontal="right" vertical="center" shrinkToFit="1"/>
      <protection locked="0"/>
    </xf>
    <xf numFmtId="177" fontId="39" fillId="0" borderId="99" xfId="15" applyNumberFormat="1" applyFont="1" applyFill="1" applyBorder="1" applyAlignment="1" applyProtection="1">
      <alignment horizontal="right" vertical="center" shrinkToFit="1"/>
      <protection locked="0"/>
    </xf>
    <xf numFmtId="177" fontId="39" fillId="0" borderId="100" xfId="15" applyNumberFormat="1" applyFont="1" applyFill="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9" fillId="0" borderId="112" xfId="15" applyNumberFormat="1" applyFont="1" applyFill="1" applyBorder="1" applyAlignment="1" applyProtection="1">
      <alignment horizontal="right" vertical="center" shrinkToFit="1"/>
      <protection locked="0"/>
    </xf>
    <xf numFmtId="177" fontId="39" fillId="0" borderId="113" xfId="15" applyNumberFormat="1" applyFont="1" applyFill="1" applyBorder="1" applyAlignment="1" applyProtection="1">
      <alignment horizontal="right" vertical="center" shrinkToFit="1"/>
      <protection locked="0"/>
    </xf>
    <xf numFmtId="177" fontId="39" fillId="0" borderId="114" xfId="15" applyNumberFormat="1" applyFont="1" applyFill="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0" borderId="112" xfId="15" applyFont="1" applyFill="1" applyBorder="1" applyAlignment="1" applyProtection="1">
      <alignment horizontal="left" vertical="center" shrinkToFit="1"/>
      <protection locked="0"/>
    </xf>
    <xf numFmtId="0" fontId="35" fillId="0" borderId="113" xfId="15" applyFont="1" applyFill="1" applyBorder="1" applyAlignment="1" applyProtection="1">
      <alignment horizontal="left" vertical="center" shrinkToFit="1"/>
      <protection locked="0"/>
    </xf>
    <xf numFmtId="0" fontId="35" fillId="0" borderId="114" xfId="15" applyFont="1" applyFill="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9" fillId="0" borderId="112" xfId="15" applyFont="1" applyFill="1" applyBorder="1" applyAlignment="1" applyProtection="1">
      <alignment horizontal="left" vertical="center" shrinkToFit="1"/>
      <protection locked="0"/>
    </xf>
    <xf numFmtId="0" fontId="39" fillId="0" borderId="113" xfId="15" applyFont="1" applyFill="1" applyBorder="1" applyAlignment="1" applyProtection="1">
      <alignment horizontal="left" vertical="center" shrinkToFit="1"/>
      <protection locked="0"/>
    </xf>
    <xf numFmtId="0" fontId="39" fillId="0" borderId="114" xfId="15" applyFont="1" applyFill="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177" fontId="35" fillId="0" borderId="112" xfId="14" applyNumberFormat="1" applyFont="1" applyFill="1" applyBorder="1" applyAlignment="1" applyProtection="1">
      <alignment horizontal="right" vertical="center" shrinkToFit="1"/>
      <protection locked="0"/>
    </xf>
    <xf numFmtId="177" fontId="35" fillId="0" borderId="113" xfId="14" applyNumberFormat="1" applyFont="1" applyFill="1" applyBorder="1" applyAlignment="1" applyProtection="1">
      <alignment horizontal="right" vertical="center" shrinkToFit="1"/>
      <protection locked="0"/>
    </xf>
    <xf numFmtId="177" fontId="35" fillId="0" borderId="120" xfId="14" applyNumberFormat="1" applyFont="1" applyFill="1" applyBorder="1" applyAlignment="1" applyProtection="1">
      <alignment horizontal="right" vertical="center" shrinkToFit="1"/>
      <protection locked="0"/>
    </xf>
    <xf numFmtId="177" fontId="35" fillId="0" borderId="117" xfId="14" applyNumberFormat="1" applyFont="1" applyFill="1" applyBorder="1" applyAlignment="1" applyProtection="1">
      <alignment horizontal="right" vertical="center" shrinkToFit="1"/>
      <protection locked="0"/>
    </xf>
    <xf numFmtId="177" fontId="35" fillId="0" borderId="119" xfId="14" applyNumberFormat="1" applyFont="1" applyFill="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8" xfId="12" applyFont="1" applyBorder="1" applyAlignment="1" applyProtection="1">
      <alignment horizontal="left" vertical="center" shrinkToFit="1"/>
      <protection locked="0"/>
    </xf>
    <xf numFmtId="177" fontId="35" fillId="0" borderId="98" xfId="14" applyNumberFormat="1" applyFont="1" applyFill="1" applyBorder="1" applyAlignment="1" applyProtection="1">
      <alignment horizontal="right" vertical="center" shrinkToFit="1"/>
      <protection locked="0"/>
    </xf>
    <xf numFmtId="177" fontId="35" fillId="0" borderId="99" xfId="14" applyNumberFormat="1" applyFont="1" applyFill="1" applyBorder="1" applyAlignment="1" applyProtection="1">
      <alignment horizontal="right" vertical="center" shrinkToFit="1"/>
      <protection locked="0"/>
    </xf>
    <xf numFmtId="177" fontId="35" fillId="0" borderId="107" xfId="14" applyNumberFormat="1" applyFont="1" applyFill="1" applyBorder="1" applyAlignment="1" applyProtection="1">
      <alignment horizontal="right" vertical="center" shrinkToFit="1"/>
      <protection locked="0"/>
    </xf>
    <xf numFmtId="177" fontId="35" fillId="0" borderId="103" xfId="14" applyNumberFormat="1" applyFont="1" applyFill="1" applyBorder="1" applyAlignment="1" applyProtection="1">
      <alignment horizontal="right" vertical="center" shrinkToFit="1"/>
      <protection locked="0"/>
    </xf>
    <xf numFmtId="177" fontId="35" fillId="0" borderId="110" xfId="14" applyNumberFormat="1" applyFont="1" applyFill="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2" applyNumberFormat="1" applyFont="1" applyFill="1" applyBorder="1" applyAlignment="1" applyProtection="1">
      <alignment horizontal="right" vertical="center" shrinkToFit="1"/>
      <protection locked="0"/>
    </xf>
    <xf numFmtId="177" fontId="35" fillId="0" borderId="136" xfId="12" applyNumberFormat="1" applyFont="1" applyFill="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177" fontId="35" fillId="0" borderId="116" xfId="12" applyNumberFormat="1" applyFont="1" applyFill="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9" fillId="0" borderId="186" xfId="15" applyNumberFormat="1" applyFont="1" applyFill="1" applyBorder="1" applyAlignment="1" applyProtection="1">
      <alignment horizontal="right" vertical="center" shrinkToFit="1"/>
      <protection locked="0"/>
    </xf>
    <xf numFmtId="177" fontId="39" fillId="0" borderId="187" xfId="15" applyNumberFormat="1" applyFont="1" applyFill="1" applyBorder="1" applyAlignment="1" applyProtection="1">
      <alignment horizontal="right" vertical="center" shrinkToFit="1"/>
      <protection locked="0"/>
    </xf>
    <xf numFmtId="177" fontId="39" fillId="0" borderId="188" xfId="15" applyNumberFormat="1" applyFont="1" applyFill="1" applyBorder="1" applyAlignment="1" applyProtection="1">
      <alignment horizontal="right" vertical="center" shrinkToFit="1"/>
      <protection locked="0"/>
    </xf>
    <xf numFmtId="177" fontId="35" fillId="0" borderId="120" xfId="12" applyNumberFormat="1" applyFont="1" applyFill="1" applyBorder="1" applyAlignment="1" applyProtection="1">
      <alignment horizontal="right" vertical="center" shrinkToFit="1"/>
      <protection locked="0"/>
    </xf>
    <xf numFmtId="177" fontId="39" fillId="0" borderId="189" xfId="15" applyNumberFormat="1" applyFont="1" applyFill="1" applyBorder="1" applyAlignment="1" applyProtection="1">
      <alignment horizontal="right" vertical="center" shrinkToFit="1"/>
      <protection locked="0"/>
    </xf>
    <xf numFmtId="177" fontId="39" fillId="0" borderId="105" xfId="15" applyNumberFormat="1" applyFont="1" applyFill="1" applyBorder="1" applyAlignment="1" applyProtection="1">
      <alignment horizontal="right" vertical="center" shrinkToFit="1"/>
      <protection locked="0"/>
    </xf>
    <xf numFmtId="177" fontId="39" fillId="0" borderId="190" xfId="15" applyNumberFormat="1" applyFont="1" applyFill="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0"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Fill="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Fill="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Fill="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3" xfId="12" applyFont="1" applyFill="1" applyBorder="1" applyAlignment="1" applyProtection="1">
      <alignment horizontal="lef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6" xfId="12" applyNumberFormat="1" applyFont="1" applyFill="1" applyBorder="1" applyAlignment="1" applyProtection="1">
      <alignment horizontal="righ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2"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49"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0"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59"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1"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4"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0" xfId="14" applyNumberFormat="1" applyFont="1" applyFill="1" applyBorder="1" applyAlignment="1">
      <alignment horizontal="right" vertical="center" shrinkToFit="1"/>
    </xf>
    <xf numFmtId="177" fontId="35" fillId="6" borderId="171"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2"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2"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79"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57FA-4015-ABF9-D93C9188F2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62653</c:v>
                </c:pt>
                <c:pt idx="1">
                  <c:v>60904</c:v>
                </c:pt>
                <c:pt idx="2">
                  <c:v>84110</c:v>
                </c:pt>
                <c:pt idx="3">
                  <c:v>55695</c:v>
                </c:pt>
                <c:pt idx="4">
                  <c:v>53627</c:v>
                </c:pt>
              </c:numCache>
            </c:numRef>
          </c:val>
          <c:smooth val="0"/>
          <c:extLst>
            <c:ext xmlns:c16="http://schemas.microsoft.com/office/drawing/2014/chart" uri="{C3380CC4-5D6E-409C-BE32-E72D297353CC}">
              <c16:uniqueId val="{00000001-57FA-4015-ABF9-D93C9188F2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0.86</c:v>
                </c:pt>
                <c:pt idx="1">
                  <c:v>0.7</c:v>
                </c:pt>
                <c:pt idx="2">
                  <c:v>1.4</c:v>
                </c:pt>
                <c:pt idx="3">
                  <c:v>2.0099999999999998</c:v>
                </c:pt>
                <c:pt idx="4">
                  <c:v>1.17</c:v>
                </c:pt>
              </c:numCache>
            </c:numRef>
          </c:val>
          <c:extLst>
            <c:ext xmlns:c16="http://schemas.microsoft.com/office/drawing/2014/chart" uri="{C3380CC4-5D6E-409C-BE32-E72D297353CC}">
              <c16:uniqueId val="{00000000-550F-424F-838C-D00558A2AC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0.84</c:v>
                </c:pt>
                <c:pt idx="1">
                  <c:v>1.19</c:v>
                </c:pt>
                <c:pt idx="2">
                  <c:v>3.13</c:v>
                </c:pt>
                <c:pt idx="3">
                  <c:v>3.19</c:v>
                </c:pt>
                <c:pt idx="4">
                  <c:v>5.16</c:v>
                </c:pt>
              </c:numCache>
            </c:numRef>
          </c:val>
          <c:extLst>
            <c:ext xmlns:c16="http://schemas.microsoft.com/office/drawing/2014/chart" uri="{C3380CC4-5D6E-409C-BE32-E72D297353CC}">
              <c16:uniqueId val="{00000001-550F-424F-838C-D00558A2AC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-1.21</c:v>
                </c:pt>
                <c:pt idx="1">
                  <c:v>-0.02</c:v>
                </c:pt>
                <c:pt idx="2">
                  <c:v>2.4500000000000002</c:v>
                </c:pt>
                <c:pt idx="3">
                  <c:v>0.02</c:v>
                </c:pt>
                <c:pt idx="4">
                  <c:v>0.46</c:v>
                </c:pt>
              </c:numCache>
            </c:numRef>
          </c:val>
          <c:smooth val="0"/>
          <c:extLst>
            <c:ext xmlns:c16="http://schemas.microsoft.com/office/drawing/2014/chart" uri="{C3380CC4-5D6E-409C-BE32-E72D297353CC}">
              <c16:uniqueId val="{00000002-550F-424F-838C-D00558A2AC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1.73</c:v>
                </c:pt>
                <c:pt idx="2">
                  <c:v>#N/A</c:v>
                </c:pt>
                <c:pt idx="3">
                  <c:v>0.54</c:v>
                </c:pt>
                <c:pt idx="4">
                  <c:v>#N/A</c:v>
                </c:pt>
                <c:pt idx="5">
                  <c:v>0.54</c:v>
                </c:pt>
                <c:pt idx="6">
                  <c:v>#N/A</c:v>
                </c:pt>
                <c:pt idx="7">
                  <c:v>0.23</c:v>
                </c:pt>
                <c:pt idx="8">
                  <c:v>#N/A</c:v>
                </c:pt>
                <c:pt idx="9">
                  <c:v>0.21</c:v>
                </c:pt>
              </c:numCache>
            </c:numRef>
          </c:val>
          <c:extLst>
            <c:ext xmlns:c16="http://schemas.microsoft.com/office/drawing/2014/chart" uri="{C3380CC4-5D6E-409C-BE32-E72D297353CC}">
              <c16:uniqueId val="{00000000-3AA9-439A-907C-08A34AC433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A9-439A-907C-08A34AC43333}"/>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0.47</c:v>
                </c:pt>
                <c:pt idx="2">
                  <c:v>#N/A</c:v>
                </c:pt>
                <c:pt idx="3">
                  <c:v>0.48</c:v>
                </c:pt>
                <c:pt idx="4">
                  <c:v>#N/A</c:v>
                </c:pt>
                <c:pt idx="5">
                  <c:v>0.47</c:v>
                </c:pt>
                <c:pt idx="6">
                  <c:v>#N/A</c:v>
                </c:pt>
                <c:pt idx="7">
                  <c:v>0.49</c:v>
                </c:pt>
                <c:pt idx="8">
                  <c:v>#N/A</c:v>
                </c:pt>
                <c:pt idx="9">
                  <c:v>0.43</c:v>
                </c:pt>
              </c:numCache>
            </c:numRef>
          </c:val>
          <c:extLst>
            <c:ext xmlns:c16="http://schemas.microsoft.com/office/drawing/2014/chart" uri="{C3380CC4-5D6E-409C-BE32-E72D297353CC}">
              <c16:uniqueId val="{00000002-3AA9-439A-907C-08A34AC43333}"/>
            </c:ext>
          </c:extLst>
        </c:ser>
        <c:ser>
          <c:idx val="3"/>
          <c:order val="3"/>
          <c:tx>
            <c:strRef>
              <c:f>データシート!$A$30</c:f>
              <c:strCache>
                <c:ptCount val="1"/>
                <c:pt idx="0">
                  <c:v>自動車事業会計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0.68</c:v>
                </c:pt>
                <c:pt idx="2">
                  <c:v>#N/A</c:v>
                </c:pt>
                <c:pt idx="3">
                  <c:v>0.44</c:v>
                </c:pt>
                <c:pt idx="4">
                  <c:v>#N/A</c:v>
                </c:pt>
                <c:pt idx="5">
                  <c:v>0.44</c:v>
                </c:pt>
                <c:pt idx="6">
                  <c:v>#N/A</c:v>
                </c:pt>
                <c:pt idx="7">
                  <c:v>0.47</c:v>
                </c:pt>
                <c:pt idx="8">
                  <c:v>#N/A</c:v>
                </c:pt>
                <c:pt idx="9">
                  <c:v>0.54</c:v>
                </c:pt>
              </c:numCache>
            </c:numRef>
          </c:val>
          <c:extLst>
            <c:ext xmlns:c16="http://schemas.microsoft.com/office/drawing/2014/chart" uri="{C3380CC4-5D6E-409C-BE32-E72D297353CC}">
              <c16:uniqueId val="{00000003-3AA9-439A-907C-08A34AC43333}"/>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0.44</c:v>
                </c:pt>
                <c:pt idx="2">
                  <c:v>#N/A</c:v>
                </c:pt>
                <c:pt idx="3">
                  <c:v>0.56000000000000005</c:v>
                </c:pt>
                <c:pt idx="4">
                  <c:v>#N/A</c:v>
                </c:pt>
                <c:pt idx="5">
                  <c:v>1.1200000000000001</c:v>
                </c:pt>
                <c:pt idx="6">
                  <c:v>#N/A</c:v>
                </c:pt>
                <c:pt idx="7">
                  <c:v>1.55</c:v>
                </c:pt>
                <c:pt idx="8">
                  <c:v>#N/A</c:v>
                </c:pt>
                <c:pt idx="9">
                  <c:v>0.74</c:v>
                </c:pt>
              </c:numCache>
            </c:numRef>
          </c:val>
          <c:extLst>
            <c:ext xmlns:c16="http://schemas.microsoft.com/office/drawing/2014/chart" uri="{C3380CC4-5D6E-409C-BE32-E72D297353CC}">
              <c16:uniqueId val="{00000004-3AA9-439A-907C-08A34AC43333}"/>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0.25</c:v>
                </c:pt>
                <c:pt idx="2">
                  <c:v>#N/A</c:v>
                </c:pt>
                <c:pt idx="3">
                  <c:v>0.26</c:v>
                </c:pt>
                <c:pt idx="4">
                  <c:v>#N/A</c:v>
                </c:pt>
                <c:pt idx="5">
                  <c:v>0.57999999999999996</c:v>
                </c:pt>
                <c:pt idx="6">
                  <c:v>#N/A</c:v>
                </c:pt>
                <c:pt idx="7">
                  <c:v>0.75</c:v>
                </c:pt>
                <c:pt idx="8">
                  <c:v>#N/A</c:v>
                </c:pt>
                <c:pt idx="9">
                  <c:v>0.77</c:v>
                </c:pt>
              </c:numCache>
            </c:numRef>
          </c:val>
          <c:extLst>
            <c:ext xmlns:c16="http://schemas.microsoft.com/office/drawing/2014/chart" uri="{C3380CC4-5D6E-409C-BE32-E72D297353CC}">
              <c16:uniqueId val="{00000005-3AA9-439A-907C-08A34AC43333}"/>
            </c:ext>
          </c:extLst>
        </c:ser>
        <c:ser>
          <c:idx val="6"/>
          <c:order val="6"/>
          <c:tx>
            <c:strRef>
              <c:f>データシート!$A$33</c:f>
              <c:strCache>
                <c:ptCount val="1"/>
                <c:pt idx="0">
                  <c:v>国民健康保険事業費会計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0.34</c:v>
                </c:pt>
                <c:pt idx="2">
                  <c:v>#N/A</c:v>
                </c:pt>
                <c:pt idx="3">
                  <c:v>0.86</c:v>
                </c:pt>
                <c:pt idx="4">
                  <c:v>#N/A</c:v>
                </c:pt>
                <c:pt idx="5">
                  <c:v>1.38</c:v>
                </c:pt>
                <c:pt idx="6">
                  <c:v>#N/A</c:v>
                </c:pt>
                <c:pt idx="7">
                  <c:v>1.59</c:v>
                </c:pt>
                <c:pt idx="8">
                  <c:v>#N/A</c:v>
                </c:pt>
                <c:pt idx="9">
                  <c:v>1.19</c:v>
                </c:pt>
              </c:numCache>
            </c:numRef>
          </c:val>
          <c:extLst>
            <c:ext xmlns:c16="http://schemas.microsoft.com/office/drawing/2014/chart" uri="{C3380CC4-5D6E-409C-BE32-E72D297353CC}">
              <c16:uniqueId val="{00000006-3AA9-439A-907C-08A34AC43333}"/>
            </c:ext>
          </c:extLst>
        </c:ser>
        <c:ser>
          <c:idx val="7"/>
          <c:order val="7"/>
          <c:tx>
            <c:strRef>
              <c:f>データシート!$A$34</c:f>
              <c:strCache>
                <c:ptCount val="1"/>
                <c:pt idx="0">
                  <c:v>介護保険事業費会計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1.21</c:v>
                </c:pt>
                <c:pt idx="4">
                  <c:v>#N/A</c:v>
                </c:pt>
                <c:pt idx="5">
                  <c:v>1.1599999999999999</c:v>
                </c:pt>
                <c:pt idx="6">
                  <c:v>#N/A</c:v>
                </c:pt>
                <c:pt idx="7">
                  <c:v>1.46</c:v>
                </c:pt>
                <c:pt idx="8">
                  <c:v>#N/A</c:v>
                </c:pt>
                <c:pt idx="9">
                  <c:v>1.37</c:v>
                </c:pt>
              </c:numCache>
            </c:numRef>
          </c:val>
          <c:extLst>
            <c:ext xmlns:c16="http://schemas.microsoft.com/office/drawing/2014/chart" uri="{C3380CC4-5D6E-409C-BE32-E72D297353CC}">
              <c16:uniqueId val="{00000007-3AA9-439A-907C-08A34AC4333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2.34</c:v>
                </c:pt>
                <c:pt idx="2">
                  <c:v>#N/A</c:v>
                </c:pt>
                <c:pt idx="3">
                  <c:v>2.15</c:v>
                </c:pt>
                <c:pt idx="4">
                  <c:v>#N/A</c:v>
                </c:pt>
                <c:pt idx="5">
                  <c:v>2.4500000000000002</c:v>
                </c:pt>
                <c:pt idx="6">
                  <c:v>#N/A</c:v>
                </c:pt>
                <c:pt idx="7">
                  <c:v>3.01</c:v>
                </c:pt>
                <c:pt idx="8">
                  <c:v>#N/A</c:v>
                </c:pt>
                <c:pt idx="9">
                  <c:v>3.04</c:v>
                </c:pt>
              </c:numCache>
            </c:numRef>
          </c:val>
          <c:extLst>
            <c:ext xmlns:c16="http://schemas.microsoft.com/office/drawing/2014/chart" uri="{C3380CC4-5D6E-409C-BE32-E72D297353CC}">
              <c16:uniqueId val="{00000008-3AA9-439A-907C-08A34AC4333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4.46</c:v>
                </c:pt>
                <c:pt idx="2">
                  <c:v>#N/A</c:v>
                </c:pt>
                <c:pt idx="3">
                  <c:v>4.5</c:v>
                </c:pt>
                <c:pt idx="4">
                  <c:v>#N/A</c:v>
                </c:pt>
                <c:pt idx="5">
                  <c:v>4.82</c:v>
                </c:pt>
                <c:pt idx="6">
                  <c:v>#N/A</c:v>
                </c:pt>
                <c:pt idx="7">
                  <c:v>5.63</c:v>
                </c:pt>
                <c:pt idx="8">
                  <c:v>#N/A</c:v>
                </c:pt>
                <c:pt idx="9">
                  <c:v>6.5</c:v>
                </c:pt>
              </c:numCache>
            </c:numRef>
          </c:val>
          <c:extLst>
            <c:ext xmlns:c16="http://schemas.microsoft.com/office/drawing/2014/chart" uri="{C3380CC4-5D6E-409C-BE32-E72D297353CC}">
              <c16:uniqueId val="{00000009-3AA9-439A-907C-08A34AC433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175855</c:v>
                </c:pt>
                <c:pt idx="5">
                  <c:v>166684</c:v>
                </c:pt>
                <c:pt idx="8">
                  <c:v>156175</c:v>
                </c:pt>
                <c:pt idx="11">
                  <c:v>169860</c:v>
                </c:pt>
                <c:pt idx="14">
                  <c:v>160215</c:v>
                </c:pt>
              </c:numCache>
            </c:numRef>
          </c:val>
          <c:extLst>
            <c:ext xmlns:c16="http://schemas.microsoft.com/office/drawing/2014/chart" uri="{C3380CC4-5D6E-409C-BE32-E72D297353CC}">
              <c16:uniqueId val="{00000000-384A-432B-A6F0-32B5BD9ACA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1-384A-432B-A6F0-32B5BD9ACA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2556</c:v>
                </c:pt>
                <c:pt idx="3">
                  <c:v>3804</c:v>
                </c:pt>
                <c:pt idx="6">
                  <c:v>3327</c:v>
                </c:pt>
                <c:pt idx="9">
                  <c:v>3328</c:v>
                </c:pt>
                <c:pt idx="12">
                  <c:v>4748</c:v>
                </c:pt>
              </c:numCache>
            </c:numRef>
          </c:val>
          <c:extLst>
            <c:ext xmlns:c16="http://schemas.microsoft.com/office/drawing/2014/chart" uri="{C3380CC4-5D6E-409C-BE32-E72D297353CC}">
              <c16:uniqueId val="{00000002-384A-432B-A6F0-32B5BD9ACA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4A-432B-A6F0-32B5BD9ACA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48636</c:v>
                </c:pt>
                <c:pt idx="3">
                  <c:v>43151</c:v>
                </c:pt>
                <c:pt idx="6">
                  <c:v>43269</c:v>
                </c:pt>
                <c:pt idx="9">
                  <c:v>42493</c:v>
                </c:pt>
                <c:pt idx="12">
                  <c:v>45283</c:v>
                </c:pt>
              </c:numCache>
            </c:numRef>
          </c:val>
          <c:extLst>
            <c:ext xmlns:c16="http://schemas.microsoft.com/office/drawing/2014/chart" uri="{C3380CC4-5D6E-409C-BE32-E72D297353CC}">
              <c16:uniqueId val="{00000004-384A-432B-A6F0-32B5BD9ACA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61378</c:v>
                </c:pt>
                <c:pt idx="3">
                  <c:v>60203</c:v>
                </c:pt>
                <c:pt idx="6">
                  <c:v>61101</c:v>
                </c:pt>
                <c:pt idx="9">
                  <c:v>61172</c:v>
                </c:pt>
                <c:pt idx="12">
                  <c:v>62654</c:v>
                </c:pt>
              </c:numCache>
            </c:numRef>
          </c:val>
          <c:extLst>
            <c:ext xmlns:c16="http://schemas.microsoft.com/office/drawing/2014/chart" uri="{C3380CC4-5D6E-409C-BE32-E72D297353CC}">
              <c16:uniqueId val="{00000005-384A-432B-A6F0-32B5BD9ACA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37686</c:v>
                </c:pt>
                <c:pt idx="3">
                  <c:v>29478</c:v>
                </c:pt>
                <c:pt idx="6">
                  <c:v>23891</c:v>
                </c:pt>
                <c:pt idx="9">
                  <c:v>22518</c:v>
                </c:pt>
                <c:pt idx="12">
                  <c:v>35834</c:v>
                </c:pt>
              </c:numCache>
            </c:numRef>
          </c:val>
          <c:extLst>
            <c:ext xmlns:c16="http://schemas.microsoft.com/office/drawing/2014/chart" uri="{C3380CC4-5D6E-409C-BE32-E72D297353CC}">
              <c16:uniqueId val="{00000006-384A-432B-A6F0-32B5BD9ACA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119475</c:v>
                </c:pt>
                <c:pt idx="3">
                  <c:v>122220</c:v>
                </c:pt>
                <c:pt idx="6">
                  <c:v>114468</c:v>
                </c:pt>
                <c:pt idx="9">
                  <c:v>114870</c:v>
                </c:pt>
                <c:pt idx="12">
                  <c:v>103842</c:v>
                </c:pt>
              </c:numCache>
            </c:numRef>
          </c:val>
          <c:extLst>
            <c:ext xmlns:c16="http://schemas.microsoft.com/office/drawing/2014/chart" uri="{C3380CC4-5D6E-409C-BE32-E72D297353CC}">
              <c16:uniqueId val="{00000007-384A-432B-A6F0-32B5BD9ACA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93876</c:v>
                </c:pt>
                <c:pt idx="2">
                  <c:v>#N/A</c:v>
                </c:pt>
                <c:pt idx="3">
                  <c:v>#N/A</c:v>
                </c:pt>
                <c:pt idx="4">
                  <c:v>92175</c:v>
                </c:pt>
                <c:pt idx="5">
                  <c:v>#N/A</c:v>
                </c:pt>
                <c:pt idx="6">
                  <c:v>#N/A</c:v>
                </c:pt>
                <c:pt idx="7">
                  <c:v>89881</c:v>
                </c:pt>
                <c:pt idx="8">
                  <c:v>#N/A</c:v>
                </c:pt>
                <c:pt idx="9">
                  <c:v>#N/A</c:v>
                </c:pt>
                <c:pt idx="10">
                  <c:v>74521</c:v>
                </c:pt>
                <c:pt idx="11">
                  <c:v>#N/A</c:v>
                </c:pt>
                <c:pt idx="12">
                  <c:v>#N/A</c:v>
                </c:pt>
                <c:pt idx="13">
                  <c:v>92146</c:v>
                </c:pt>
                <c:pt idx="14">
                  <c:v>#N/A</c:v>
                </c:pt>
              </c:numCache>
            </c:numRef>
          </c:val>
          <c:smooth val="0"/>
          <c:extLst>
            <c:ext xmlns:c16="http://schemas.microsoft.com/office/drawing/2014/chart" uri="{C3380CC4-5D6E-409C-BE32-E72D297353CC}">
              <c16:uniqueId val="{00000008-384A-432B-A6F0-32B5BD9ACA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1367852</c:v>
                </c:pt>
                <c:pt idx="5">
                  <c:v>1348979</c:v>
                </c:pt>
                <c:pt idx="8">
                  <c:v>1344210</c:v>
                </c:pt>
                <c:pt idx="11">
                  <c:v>1306678</c:v>
                </c:pt>
                <c:pt idx="14">
                  <c:v>1262336</c:v>
                </c:pt>
              </c:numCache>
            </c:numRef>
          </c:val>
          <c:extLst>
            <c:ext xmlns:c16="http://schemas.microsoft.com/office/drawing/2014/chart" uri="{C3380CC4-5D6E-409C-BE32-E72D297353CC}">
              <c16:uniqueId val="{00000000-9366-470C-B32E-9887453C7F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777314</c:v>
                </c:pt>
                <c:pt idx="5">
                  <c:v>777426</c:v>
                </c:pt>
                <c:pt idx="8">
                  <c:v>691902</c:v>
                </c:pt>
                <c:pt idx="11">
                  <c:v>689257</c:v>
                </c:pt>
                <c:pt idx="14">
                  <c:v>708303</c:v>
                </c:pt>
              </c:numCache>
            </c:numRef>
          </c:val>
          <c:extLst>
            <c:ext xmlns:c16="http://schemas.microsoft.com/office/drawing/2014/chart" uri="{C3380CC4-5D6E-409C-BE32-E72D297353CC}">
              <c16:uniqueId val="{00000001-9366-470C-B32E-9887453C7F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181000</c:v>
                </c:pt>
                <c:pt idx="5">
                  <c:v>183880</c:v>
                </c:pt>
                <c:pt idx="8">
                  <c:v>251655</c:v>
                </c:pt>
                <c:pt idx="11">
                  <c:v>301421</c:v>
                </c:pt>
                <c:pt idx="14">
                  <c:v>293073</c:v>
                </c:pt>
              </c:numCache>
            </c:numRef>
          </c:val>
          <c:extLst>
            <c:ext xmlns:c16="http://schemas.microsoft.com/office/drawing/2014/chart" uri="{C3380CC4-5D6E-409C-BE32-E72D297353CC}">
              <c16:uniqueId val="{00000002-9366-470C-B32E-9887453C7F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66-470C-B32E-9887453C7F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66-470C-B32E-9887453C7F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38574</c:v>
                </c:pt>
                <c:pt idx="3">
                  <c:v>39544</c:v>
                </c:pt>
                <c:pt idx="6">
                  <c:v>10655</c:v>
                </c:pt>
                <c:pt idx="9">
                  <c:v>7981</c:v>
                </c:pt>
                <c:pt idx="12">
                  <c:v>7482</c:v>
                </c:pt>
              </c:numCache>
            </c:numRef>
          </c:val>
          <c:extLst>
            <c:ext xmlns:c16="http://schemas.microsoft.com/office/drawing/2014/chart" uri="{C3380CC4-5D6E-409C-BE32-E72D297353CC}">
              <c16:uniqueId val="{00000005-9366-470C-B32E-9887453C7F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204782</c:v>
                </c:pt>
                <c:pt idx="3">
                  <c:v>205583</c:v>
                </c:pt>
                <c:pt idx="6">
                  <c:v>207868</c:v>
                </c:pt>
                <c:pt idx="9">
                  <c:v>207090</c:v>
                </c:pt>
                <c:pt idx="12">
                  <c:v>212312</c:v>
                </c:pt>
              </c:numCache>
            </c:numRef>
          </c:val>
          <c:extLst>
            <c:ext xmlns:c16="http://schemas.microsoft.com/office/drawing/2014/chart" uri="{C3380CC4-5D6E-409C-BE32-E72D297353CC}">
              <c16:uniqueId val="{00000006-9366-470C-B32E-9887453C7F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66-470C-B32E-9887453C7F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493202</c:v>
                </c:pt>
                <c:pt idx="3">
                  <c:v>467958</c:v>
                </c:pt>
                <c:pt idx="6">
                  <c:v>454545</c:v>
                </c:pt>
                <c:pt idx="9">
                  <c:v>460674</c:v>
                </c:pt>
                <c:pt idx="12">
                  <c:v>485871</c:v>
                </c:pt>
              </c:numCache>
            </c:numRef>
          </c:val>
          <c:extLst>
            <c:ext xmlns:c16="http://schemas.microsoft.com/office/drawing/2014/chart" uri="{C3380CC4-5D6E-409C-BE32-E72D297353CC}">
              <c16:uniqueId val="{00000008-9366-470C-B32E-9887453C7F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95988</c:v>
                </c:pt>
                <c:pt idx="3">
                  <c:v>91230</c:v>
                </c:pt>
                <c:pt idx="6">
                  <c:v>76748</c:v>
                </c:pt>
                <c:pt idx="9">
                  <c:v>61995</c:v>
                </c:pt>
                <c:pt idx="12">
                  <c:v>61919</c:v>
                </c:pt>
              </c:numCache>
            </c:numRef>
          </c:val>
          <c:extLst>
            <c:ext xmlns:c16="http://schemas.microsoft.com/office/drawing/2014/chart" uri="{C3380CC4-5D6E-409C-BE32-E72D297353CC}">
              <c16:uniqueId val="{00000009-9366-470C-B32E-9887453C7F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2671095</c:v>
                </c:pt>
                <c:pt idx="3">
                  <c:v>2678080</c:v>
                </c:pt>
                <c:pt idx="6">
                  <c:v>2701273</c:v>
                </c:pt>
                <c:pt idx="9">
                  <c:v>2699944</c:v>
                </c:pt>
                <c:pt idx="12">
                  <c:v>2646366</c:v>
                </c:pt>
              </c:numCache>
            </c:numRef>
          </c:val>
          <c:extLst>
            <c:ext xmlns:c16="http://schemas.microsoft.com/office/drawing/2014/chart" uri="{C3380CC4-5D6E-409C-BE32-E72D297353CC}">
              <c16:uniqueId val="{0000000A-9366-470C-B32E-9887453C7F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1177474</c:v>
                </c:pt>
                <c:pt idx="2">
                  <c:v>#N/A</c:v>
                </c:pt>
                <c:pt idx="3">
                  <c:v>#N/A</c:v>
                </c:pt>
                <c:pt idx="4">
                  <c:v>1172110</c:v>
                </c:pt>
                <c:pt idx="5">
                  <c:v>#N/A</c:v>
                </c:pt>
                <c:pt idx="6">
                  <c:v>#N/A</c:v>
                </c:pt>
                <c:pt idx="7">
                  <c:v>1163322</c:v>
                </c:pt>
                <c:pt idx="8">
                  <c:v>#N/A</c:v>
                </c:pt>
                <c:pt idx="9">
                  <c:v>#N/A</c:v>
                </c:pt>
                <c:pt idx="10">
                  <c:v>1140329</c:v>
                </c:pt>
                <c:pt idx="11">
                  <c:v>#N/A</c:v>
                </c:pt>
                <c:pt idx="12">
                  <c:v>#N/A</c:v>
                </c:pt>
                <c:pt idx="13">
                  <c:v>1150237</c:v>
                </c:pt>
                <c:pt idx="14">
                  <c:v>#N/A</c:v>
                </c:pt>
              </c:numCache>
            </c:numRef>
          </c:val>
          <c:smooth val="0"/>
          <c:extLst>
            <c:ext xmlns:c16="http://schemas.microsoft.com/office/drawing/2014/chart" uri="{C3380CC4-5D6E-409C-BE32-E72D297353CC}">
              <c16:uniqueId val="{0000000B-9366-470C-B32E-9887453C7F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31319</c:v>
                </c:pt>
                <c:pt idx="1">
                  <c:v>31352</c:v>
                </c:pt>
                <c:pt idx="2">
                  <c:v>51648</c:v>
                </c:pt>
              </c:numCache>
            </c:numRef>
          </c:val>
          <c:extLst>
            <c:ext xmlns:c16="http://schemas.microsoft.com/office/drawing/2014/chart" uri="{C3380CC4-5D6E-409C-BE32-E72D297353CC}">
              <c16:uniqueId val="{00000000-5794-441F-9B59-E465FBA37A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794-441F-9B59-E465FBA37A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18338</c:v>
                </c:pt>
                <c:pt idx="1">
                  <c:v>18475</c:v>
                </c:pt>
                <c:pt idx="2">
                  <c:v>19706</c:v>
                </c:pt>
              </c:numCache>
            </c:numRef>
          </c:val>
          <c:extLst>
            <c:ext xmlns:c16="http://schemas.microsoft.com/office/drawing/2014/chart" uri="{C3380CC4-5D6E-409C-BE32-E72D297353CC}">
              <c16:uniqueId val="{00000002-5794-441F-9B59-E465FBA37A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3,752,969
3,637,015
438.23
1,985,387,389
1,957,930,068
11,734,345
1,000,040,812
2,509,555,776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定対象から除外される令和２年度単年度数値と、今回算入される令和５年度単年度数値を比較すると、分子の構成要素である基準財政収入額が、地方消費税交付金や固定資産税の増額算定等により増となったものの、分母の構成要素である基準財政需要額が、測定単位である国勢調査人口の増加等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基準財政収入額以上に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増となったため、令和５年度の財政力指数は「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財政力指数は前年度比で減となっていますが、引き続き類似団体と比較して高い水準で推移しています。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159657</xdr:rowOff>
    </xdr:to>
    <xdr:cxnSp macro="">
      <xdr:nvCxnSpPr>
        <xdr:cNvPr id="71" name="直線コネクタ 70"/>
        <xdr:cNvCxnSpPr/>
      </xdr:nvCxnSpPr>
      <xdr:spPr>
        <a:xfrm>
          <a:off x="4114800" y="66402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90715</xdr:rowOff>
    </xdr:from>
    <xdr:to>
      <xdr:col>19</xdr:col>
      <xdr:colOff>133350</xdr:colOff>
      <xdr:row>38</xdr:row>
      <xdr:rowOff>125185</xdr:rowOff>
    </xdr:to>
    <xdr:cxnSp macro="">
      <xdr:nvCxnSpPr>
        <xdr:cNvPr id="74" name="直線コネクタ 73"/>
        <xdr:cNvCxnSpPr/>
      </xdr:nvCxnSpPr>
      <xdr:spPr>
        <a:xfrm>
          <a:off x="3225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56243</xdr:rowOff>
    </xdr:from>
    <xdr:to>
      <xdr:col>15</xdr:col>
      <xdr:colOff>82550</xdr:colOff>
      <xdr:row>38</xdr:row>
      <xdr:rowOff>90715</xdr:rowOff>
    </xdr:to>
    <xdr:cxnSp macro="">
      <xdr:nvCxnSpPr>
        <xdr:cNvPr id="77" name="直線コネクタ 76"/>
        <xdr:cNvCxnSpPr/>
      </xdr:nvCxnSpPr>
      <xdr:spPr>
        <a:xfrm>
          <a:off x="2336800" y="65713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56243</xdr:rowOff>
    </xdr:to>
    <xdr:cxnSp macro="">
      <xdr:nvCxnSpPr>
        <xdr:cNvPr id="80" name="直線コネクタ 79"/>
        <xdr:cNvCxnSpPr/>
      </xdr:nvCxnSpPr>
      <xdr:spPr>
        <a:xfrm>
          <a:off x="1447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108857</xdr:rowOff>
    </xdr:from>
    <xdr:to>
      <xdr:col>23</xdr:col>
      <xdr:colOff>184150</xdr:colOff>
      <xdr:row>39</xdr:row>
      <xdr:rowOff>39007</xdr:rowOff>
    </xdr:to>
    <xdr:sp macro="" textlink="">
      <xdr:nvSpPr>
        <xdr:cNvPr id="90" name="楕円 89"/>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125384</xdr:rowOff>
    </xdr:from>
    <xdr:ext cx="762000" cy="259045"/>
    <xdr:sp macro="" textlink="">
      <xdr:nvSpPr>
        <xdr:cNvPr id="91" name="財政力該当値テキスト"/>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2" name="楕円 91"/>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3" name="テキスト ボックス 92"/>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39915</xdr:rowOff>
    </xdr:from>
    <xdr:to>
      <xdr:col>15</xdr:col>
      <xdr:colOff>133350</xdr:colOff>
      <xdr:row>38</xdr:row>
      <xdr:rowOff>141515</xdr:rowOff>
    </xdr:to>
    <xdr:sp macro="" textlink="">
      <xdr:nvSpPr>
        <xdr:cNvPr id="94" name="楕円 93"/>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151691</xdr:rowOff>
    </xdr:from>
    <xdr:ext cx="762000" cy="259045"/>
    <xdr:sp macro="" textlink="">
      <xdr:nvSpPr>
        <xdr:cNvPr id="95" name="テキスト ボックス 94"/>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5443</xdr:rowOff>
    </xdr:from>
    <xdr:to>
      <xdr:col>11</xdr:col>
      <xdr:colOff>82550</xdr:colOff>
      <xdr:row>38</xdr:row>
      <xdr:rowOff>107043</xdr:rowOff>
    </xdr:to>
    <xdr:sp macro="" textlink="">
      <xdr:nvSpPr>
        <xdr:cNvPr id="96" name="楕円 95"/>
        <xdr:cNvSpPr/>
      </xdr:nvSpPr>
      <xdr:spPr>
        <a:xfrm>
          <a:off x="2286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97" name="テキスト ボックス 96"/>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98" name="楕円 97"/>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99" name="テキスト ボックス 98"/>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経常収支比率は、類似団体と同様の傾向で推移しており、令和３年度は、基準財政需要額の増等により地方交付税や臨時財政対策債の発行額が増加したことで低下、令和４年度及び５年度は、分子である経常経費充当一般財源のうち、原油価格・物価高騰への対応や社会保障経費の増等に伴い、物件費や扶助費などが増加したため比率が上昇しており、類似団体との比較でも依然として高くなっていま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76905</xdr:rowOff>
    </xdr:from>
    <xdr:to>
      <xdr:col>23</xdr:col>
      <xdr:colOff>133350</xdr:colOff>
      <xdr:row>64</xdr:row>
      <xdr:rowOff>103717</xdr:rowOff>
    </xdr:to>
    <xdr:cxnSp macro="">
      <xdr:nvCxnSpPr>
        <xdr:cNvPr id="134" name="直線コネクタ 133"/>
        <xdr:cNvCxnSpPr/>
      </xdr:nvCxnSpPr>
      <xdr:spPr>
        <a:xfrm>
          <a:off x="4114800" y="1104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64</xdr:row>
      <xdr:rowOff>76905</xdr:rowOff>
    </xdr:to>
    <xdr:cxnSp macro="">
      <xdr:nvCxnSpPr>
        <xdr:cNvPr id="137" name="直線コネクタ 136"/>
        <xdr:cNvCxnSpPr/>
      </xdr:nvCxnSpPr>
      <xdr:spPr>
        <a:xfrm>
          <a:off x="3225800" y="10674350"/>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66</xdr:row>
      <xdr:rowOff>82550</xdr:rowOff>
    </xdr:to>
    <xdr:cxnSp macro="">
      <xdr:nvCxnSpPr>
        <xdr:cNvPr id="140" name="直線コネクタ 139"/>
        <xdr:cNvCxnSpPr/>
      </xdr:nvCxnSpPr>
      <xdr:spPr>
        <a:xfrm flipV="1">
          <a:off x="2336800" y="106743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67</xdr:row>
      <xdr:rowOff>4939</xdr:rowOff>
    </xdr:to>
    <xdr:cxnSp macro="">
      <xdr:nvCxnSpPr>
        <xdr:cNvPr id="143" name="直線コネクタ 142"/>
        <xdr:cNvCxnSpPr/>
      </xdr:nvCxnSpPr>
      <xdr:spPr>
        <a:xfrm flipV="1">
          <a:off x="1447800" y="113982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3" name="楕円 152"/>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4"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26105</xdr:rowOff>
    </xdr:from>
    <xdr:to>
      <xdr:col>19</xdr:col>
      <xdr:colOff>184150</xdr:colOff>
      <xdr:row>64</xdr:row>
      <xdr:rowOff>127705</xdr:rowOff>
    </xdr:to>
    <xdr:sp macro="" textlink="">
      <xdr:nvSpPr>
        <xdr:cNvPr id="155" name="楕円 154"/>
        <xdr:cNvSpPr/>
      </xdr:nvSpPr>
      <xdr:spPr>
        <a:xfrm>
          <a:off x="4064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112482</xdr:rowOff>
    </xdr:from>
    <xdr:ext cx="736600" cy="259045"/>
    <xdr:sp macro="" textlink="">
      <xdr:nvSpPr>
        <xdr:cNvPr id="156" name="テキスト ボックス 155"/>
        <xdr:cNvSpPr txBox="1"/>
      </xdr:nvSpPr>
      <xdr:spPr>
        <a:xfrm>
          <a:off x="3733800" y="1108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7" name="楕円 156"/>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8" name="テキスト ボックス 157"/>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9" name="楕円 158"/>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60" name="テキスト ボックス 159"/>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61" name="楕円 160"/>
        <xdr:cNvSpPr/>
      </xdr:nvSpPr>
      <xdr:spPr>
        <a:xfrm>
          <a:off x="1397000" y="114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62" name="テキスト ボックス 161"/>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近年、市人事委員会勧告等に伴う給与水準引き上げ（会計年度任用職員含む）の影響等により、人件費が増加傾向にあるほか、新型コロナウイルス感染症関連事業費の影響により人口１人当たり決算額が増減する傾向にあり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は、新型コロナウイルスワクチン接種業務委託に伴う物件費の増等により上昇、令和４年度は、給与改定等による人件費の増や、原油価格・物価高騰への対応等に伴う物件費の増のため上昇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令和５年度は、新型コロナウイルス感染症ワクチン接種費用の減等に伴い物件費が減少したこと等により、引き続き、類似団体内では最少となっています。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169599</xdr:rowOff>
    </xdr:from>
    <xdr:to>
      <xdr:col>23</xdr:col>
      <xdr:colOff>133350</xdr:colOff>
      <xdr:row>87</xdr:row>
      <xdr:rowOff>161170</xdr:rowOff>
    </xdr:to>
    <xdr:cxnSp macro="">
      <xdr:nvCxnSpPr>
        <xdr:cNvPr id="190" name="直線コネクタ 189"/>
        <xdr:cNvCxnSpPr/>
      </xdr:nvCxnSpPr>
      <xdr:spPr>
        <a:xfrm flipV="1">
          <a:off x="4953000" y="14228499"/>
          <a:ext cx="0" cy="848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133247</xdr:rowOff>
    </xdr:from>
    <xdr:ext cx="762000" cy="259045"/>
    <xdr:sp macro="" textlink="">
      <xdr:nvSpPr>
        <xdr:cNvPr id="191" name="人件費・物件費等の状況最小値テキスト"/>
        <xdr:cNvSpPr txBox="1"/>
      </xdr:nvSpPr>
      <xdr:spPr>
        <a:xfrm>
          <a:off x="5041900" y="1504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161170</xdr:rowOff>
    </xdr:from>
    <xdr:to>
      <xdr:col>24</xdr:col>
      <xdr:colOff>12700</xdr:colOff>
      <xdr:row>87</xdr:row>
      <xdr:rowOff>161170</xdr:rowOff>
    </xdr:to>
    <xdr:cxnSp macro="">
      <xdr:nvCxnSpPr>
        <xdr:cNvPr id="192" name="直線コネクタ 191"/>
        <xdr:cNvCxnSpPr/>
      </xdr:nvCxnSpPr>
      <xdr:spPr>
        <a:xfrm>
          <a:off x="4864100" y="1507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84526</xdr:rowOff>
    </xdr:from>
    <xdr:ext cx="762000" cy="259045"/>
    <xdr:sp macro="" textlink="">
      <xdr:nvSpPr>
        <xdr:cNvPr id="193" name="人件費・物件費等の状況最大値テキスト"/>
        <xdr:cNvSpPr txBox="1"/>
      </xdr:nvSpPr>
      <xdr:spPr>
        <a:xfrm>
          <a:off x="5041900" y="139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169599</xdr:rowOff>
    </xdr:from>
    <xdr:to>
      <xdr:col>24</xdr:col>
      <xdr:colOff>12700</xdr:colOff>
      <xdr:row>82</xdr:row>
      <xdr:rowOff>169599</xdr:rowOff>
    </xdr:to>
    <xdr:cxnSp macro="">
      <xdr:nvCxnSpPr>
        <xdr:cNvPr id="194" name="直線コネクタ 193"/>
        <xdr:cNvCxnSpPr/>
      </xdr:nvCxnSpPr>
      <xdr:spPr>
        <a:xfrm>
          <a:off x="4864100" y="1422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169599</xdr:rowOff>
    </xdr:from>
    <xdr:to>
      <xdr:col>23</xdr:col>
      <xdr:colOff>133350</xdr:colOff>
      <xdr:row>83</xdr:row>
      <xdr:rowOff>142182</xdr:rowOff>
    </xdr:to>
    <xdr:cxnSp macro="">
      <xdr:nvCxnSpPr>
        <xdr:cNvPr id="195" name="直線コネクタ 194"/>
        <xdr:cNvCxnSpPr/>
      </xdr:nvCxnSpPr>
      <xdr:spPr>
        <a:xfrm flipV="1">
          <a:off x="4114800" y="14228499"/>
          <a:ext cx="838200" cy="1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158404</xdr:rowOff>
    </xdr:from>
    <xdr:ext cx="762000" cy="259045"/>
    <xdr:sp macro="" textlink="">
      <xdr:nvSpPr>
        <xdr:cNvPr id="196" name="人件費・物件費等の状況平均値テキスト"/>
        <xdr:cNvSpPr txBox="1"/>
      </xdr:nvSpPr>
      <xdr:spPr>
        <a:xfrm>
          <a:off x="5041900" y="1456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14877</xdr:rowOff>
    </xdr:from>
    <xdr:to>
      <xdr:col>23</xdr:col>
      <xdr:colOff>184150</xdr:colOff>
      <xdr:row>85</xdr:row>
      <xdr:rowOff>116477</xdr:rowOff>
    </xdr:to>
    <xdr:sp macro="" textlink="">
      <xdr:nvSpPr>
        <xdr:cNvPr id="197" name="フローチャート: 判断 196"/>
        <xdr:cNvSpPr/>
      </xdr:nvSpPr>
      <xdr:spPr>
        <a:xfrm>
          <a:off x="4902200" y="145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168804</xdr:rowOff>
    </xdr:from>
    <xdr:to>
      <xdr:col>19</xdr:col>
      <xdr:colOff>133350</xdr:colOff>
      <xdr:row>83</xdr:row>
      <xdr:rowOff>142182</xdr:rowOff>
    </xdr:to>
    <xdr:cxnSp macro="">
      <xdr:nvCxnSpPr>
        <xdr:cNvPr id="198" name="直線コネクタ 197"/>
        <xdr:cNvCxnSpPr/>
      </xdr:nvCxnSpPr>
      <xdr:spPr>
        <a:xfrm>
          <a:off x="3225800" y="14227704"/>
          <a:ext cx="889000" cy="1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170805</xdr:rowOff>
    </xdr:from>
    <xdr:to>
      <xdr:col>19</xdr:col>
      <xdr:colOff>184150</xdr:colOff>
      <xdr:row>86</xdr:row>
      <xdr:rowOff>100955</xdr:rowOff>
    </xdr:to>
    <xdr:sp macro="" textlink="">
      <xdr:nvSpPr>
        <xdr:cNvPr id="199" name="フローチャート: 判断 198"/>
        <xdr:cNvSpPr/>
      </xdr:nvSpPr>
      <xdr:spPr>
        <a:xfrm>
          <a:off x="40640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85732</xdr:rowOff>
    </xdr:from>
    <xdr:ext cx="736600" cy="259045"/>
    <xdr:sp macro="" textlink="">
      <xdr:nvSpPr>
        <xdr:cNvPr id="200" name="テキスト ボックス 199"/>
        <xdr:cNvSpPr txBox="1"/>
      </xdr:nvSpPr>
      <xdr:spPr>
        <a:xfrm>
          <a:off x="3733800" y="14830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119971</xdr:rowOff>
    </xdr:from>
    <xdr:to>
      <xdr:col>15</xdr:col>
      <xdr:colOff>82550</xdr:colOff>
      <xdr:row>82</xdr:row>
      <xdr:rowOff>168804</xdr:rowOff>
    </xdr:to>
    <xdr:cxnSp macro="">
      <xdr:nvCxnSpPr>
        <xdr:cNvPr id="201" name="直線コネクタ 200"/>
        <xdr:cNvCxnSpPr/>
      </xdr:nvCxnSpPr>
      <xdr:spPr>
        <a:xfrm>
          <a:off x="2336800" y="14007421"/>
          <a:ext cx="889000" cy="22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57105</xdr:rowOff>
    </xdr:from>
    <xdr:to>
      <xdr:col>15</xdr:col>
      <xdr:colOff>133350</xdr:colOff>
      <xdr:row>85</xdr:row>
      <xdr:rowOff>158705</xdr:rowOff>
    </xdr:to>
    <xdr:sp macro="" textlink="">
      <xdr:nvSpPr>
        <xdr:cNvPr id="202" name="フローチャート: 判断 201"/>
        <xdr:cNvSpPr/>
      </xdr:nvSpPr>
      <xdr:spPr>
        <a:xfrm>
          <a:off x="3175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143482</xdr:rowOff>
    </xdr:from>
    <xdr:ext cx="762000" cy="259045"/>
    <xdr:sp macro="" textlink="">
      <xdr:nvSpPr>
        <xdr:cNvPr id="203" name="テキスト ボックス 202"/>
        <xdr:cNvSpPr txBox="1"/>
      </xdr:nvSpPr>
      <xdr:spPr>
        <a:xfrm>
          <a:off x="2844800" y="1471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94664</xdr:rowOff>
    </xdr:from>
    <xdr:to>
      <xdr:col>11</xdr:col>
      <xdr:colOff>31750</xdr:colOff>
      <xdr:row>81</xdr:row>
      <xdr:rowOff>119971</xdr:rowOff>
    </xdr:to>
    <xdr:cxnSp macro="">
      <xdr:nvCxnSpPr>
        <xdr:cNvPr id="204" name="直線コネクタ 203"/>
        <xdr:cNvCxnSpPr/>
      </xdr:nvCxnSpPr>
      <xdr:spPr>
        <a:xfrm>
          <a:off x="1447800" y="13810664"/>
          <a:ext cx="889000" cy="19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90343</xdr:rowOff>
    </xdr:from>
    <xdr:to>
      <xdr:col>11</xdr:col>
      <xdr:colOff>82550</xdr:colOff>
      <xdr:row>84</xdr:row>
      <xdr:rowOff>20493</xdr:rowOff>
    </xdr:to>
    <xdr:sp macro="" textlink="">
      <xdr:nvSpPr>
        <xdr:cNvPr id="205" name="フローチャート: 判断 204"/>
        <xdr:cNvSpPr/>
      </xdr:nvSpPr>
      <xdr:spPr>
        <a:xfrm>
          <a:off x="2286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5270</xdr:rowOff>
    </xdr:from>
    <xdr:ext cx="762000" cy="259045"/>
    <xdr:sp macro="" textlink="">
      <xdr:nvSpPr>
        <xdr:cNvPr id="206" name="テキスト ボックス 205"/>
        <xdr:cNvSpPr txBox="1"/>
      </xdr:nvSpPr>
      <xdr:spPr>
        <a:xfrm>
          <a:off x="1955800" y="1440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84534</xdr:rowOff>
    </xdr:from>
    <xdr:to>
      <xdr:col>7</xdr:col>
      <xdr:colOff>31750</xdr:colOff>
      <xdr:row>83</xdr:row>
      <xdr:rowOff>14684</xdr:rowOff>
    </xdr:to>
    <xdr:sp macro="" textlink="">
      <xdr:nvSpPr>
        <xdr:cNvPr id="207" name="フローチャート: 判断 206"/>
        <xdr:cNvSpPr/>
      </xdr:nvSpPr>
      <xdr:spPr>
        <a:xfrm>
          <a:off x="1397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170911</xdr:rowOff>
    </xdr:from>
    <xdr:ext cx="762000" cy="259045"/>
    <xdr:sp macro="" textlink="">
      <xdr:nvSpPr>
        <xdr:cNvPr id="208" name="テキスト ボックス 207"/>
        <xdr:cNvSpPr txBox="1"/>
      </xdr:nvSpPr>
      <xdr:spPr>
        <a:xfrm>
          <a:off x="1066800" y="142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118799</xdr:rowOff>
    </xdr:from>
    <xdr:to>
      <xdr:col>23</xdr:col>
      <xdr:colOff>184150</xdr:colOff>
      <xdr:row>83</xdr:row>
      <xdr:rowOff>48949</xdr:rowOff>
    </xdr:to>
    <xdr:sp macro="" textlink="">
      <xdr:nvSpPr>
        <xdr:cNvPr id="214" name="楕円 213"/>
        <xdr:cNvSpPr/>
      </xdr:nvSpPr>
      <xdr:spPr>
        <a:xfrm>
          <a:off x="4902200" y="141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40076</xdr:rowOff>
    </xdr:from>
    <xdr:ext cx="762000" cy="259045"/>
    <xdr:sp macro="" textlink="">
      <xdr:nvSpPr>
        <xdr:cNvPr id="215" name="人件費・物件費等の状況該当値テキスト"/>
        <xdr:cNvSpPr txBox="1"/>
      </xdr:nvSpPr>
      <xdr:spPr>
        <a:xfrm>
          <a:off x="5041900" y="140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91382</xdr:rowOff>
    </xdr:from>
    <xdr:to>
      <xdr:col>19</xdr:col>
      <xdr:colOff>184150</xdr:colOff>
      <xdr:row>84</xdr:row>
      <xdr:rowOff>21532</xdr:rowOff>
    </xdr:to>
    <xdr:sp macro="" textlink="">
      <xdr:nvSpPr>
        <xdr:cNvPr id="216" name="楕円 215"/>
        <xdr:cNvSpPr/>
      </xdr:nvSpPr>
      <xdr:spPr>
        <a:xfrm>
          <a:off x="4064000" y="1432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31709</xdr:rowOff>
    </xdr:from>
    <xdr:ext cx="736600" cy="259045"/>
    <xdr:sp macro="" textlink="">
      <xdr:nvSpPr>
        <xdr:cNvPr id="217" name="テキスト ボックス 216"/>
        <xdr:cNvSpPr txBox="1"/>
      </xdr:nvSpPr>
      <xdr:spPr>
        <a:xfrm>
          <a:off x="3733800" y="1409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118004</xdr:rowOff>
    </xdr:from>
    <xdr:to>
      <xdr:col>15</xdr:col>
      <xdr:colOff>133350</xdr:colOff>
      <xdr:row>83</xdr:row>
      <xdr:rowOff>48154</xdr:rowOff>
    </xdr:to>
    <xdr:sp macro="" textlink="">
      <xdr:nvSpPr>
        <xdr:cNvPr id="218" name="楕円 217"/>
        <xdr:cNvSpPr/>
      </xdr:nvSpPr>
      <xdr:spPr>
        <a:xfrm>
          <a:off x="3175000" y="141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58331</xdr:rowOff>
    </xdr:from>
    <xdr:ext cx="762000" cy="259045"/>
    <xdr:sp macro="" textlink="">
      <xdr:nvSpPr>
        <xdr:cNvPr id="219" name="テキスト ボックス 218"/>
        <xdr:cNvSpPr txBox="1"/>
      </xdr:nvSpPr>
      <xdr:spPr>
        <a:xfrm>
          <a:off x="2844800" y="1394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69171</xdr:rowOff>
    </xdr:from>
    <xdr:to>
      <xdr:col>11</xdr:col>
      <xdr:colOff>82550</xdr:colOff>
      <xdr:row>81</xdr:row>
      <xdr:rowOff>170771</xdr:rowOff>
    </xdr:to>
    <xdr:sp macro="" textlink="">
      <xdr:nvSpPr>
        <xdr:cNvPr id="220" name="楕円 219"/>
        <xdr:cNvSpPr/>
      </xdr:nvSpPr>
      <xdr:spPr>
        <a:xfrm>
          <a:off x="2286000" y="139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9498</xdr:rowOff>
    </xdr:from>
    <xdr:ext cx="762000" cy="259045"/>
    <xdr:sp macro="" textlink="">
      <xdr:nvSpPr>
        <xdr:cNvPr id="221" name="テキスト ボックス 220"/>
        <xdr:cNvSpPr txBox="1"/>
      </xdr:nvSpPr>
      <xdr:spPr>
        <a:xfrm>
          <a:off x="1955800" y="1372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43864</xdr:rowOff>
    </xdr:from>
    <xdr:to>
      <xdr:col>7</xdr:col>
      <xdr:colOff>31750</xdr:colOff>
      <xdr:row>80</xdr:row>
      <xdr:rowOff>145464</xdr:rowOff>
    </xdr:to>
    <xdr:sp macro="" textlink="">
      <xdr:nvSpPr>
        <xdr:cNvPr id="222" name="楕円 221"/>
        <xdr:cNvSpPr/>
      </xdr:nvSpPr>
      <xdr:spPr>
        <a:xfrm>
          <a:off x="1397000" y="137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155641</xdr:rowOff>
    </xdr:from>
    <xdr:ext cx="762000" cy="259045"/>
    <xdr:sp macro="" textlink="">
      <xdr:nvSpPr>
        <xdr:cNvPr id="223" name="テキスト ボックス 222"/>
        <xdr:cNvSpPr txBox="1"/>
      </xdr:nvSpPr>
      <xdr:spPr>
        <a:xfrm>
          <a:off x="1066800" y="1352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令和３年度（令和３年４月１日現在）及び令和４年度（令和４年４月１日現在）は、それぞれの年度の採用者・退職者の影響により、前年度と比較して令和３年度は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低下、令和４年度は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上昇しました。</a:t>
          </a:r>
        </a:p>
        <a:p>
          <a:r>
            <a:rPr kumimoji="1" lang="ja-JP" altLang="en-US" sz="1100">
              <a:latin typeface="ＭＳ Ｐゴシック" panose="020B0600070205080204" pitchFamily="50" charset="-128"/>
              <a:ea typeface="ＭＳ Ｐゴシック" panose="020B0600070205080204" pitchFamily="50" charset="-128"/>
            </a:rPr>
            <a:t>　令和５年度（令和５年４月１日現在）は、当該年度の採用者・退職者の影響により、前年度と比較して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低下しました。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4" name="直線コネクタ 253"/>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7"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8" name="直線コネクタ 257"/>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65314</xdr:rowOff>
    </xdr:to>
    <xdr:cxnSp macro="">
      <xdr:nvCxnSpPr>
        <xdr:cNvPr id="259" name="直線コネクタ 258"/>
        <xdr:cNvCxnSpPr/>
      </xdr:nvCxnSpPr>
      <xdr:spPr>
        <a:xfrm flipV="1">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65314</xdr:rowOff>
    </xdr:to>
    <xdr:cxnSp macro="">
      <xdr:nvCxnSpPr>
        <xdr:cNvPr id="262" name="直線コネクタ 261"/>
        <xdr:cNvCxnSpPr/>
      </xdr:nvCxnSpPr>
      <xdr:spPr>
        <a:xfrm>
          <a:off x="15290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3" name="フローチャート: 判断 262"/>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4" name="テキスト ボックス 263"/>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65314</xdr:rowOff>
    </xdr:to>
    <xdr:cxnSp macro="">
      <xdr:nvCxnSpPr>
        <xdr:cNvPr id="265" name="直線コネクタ 264"/>
        <xdr:cNvCxnSpPr/>
      </xdr:nvCxnSpPr>
      <xdr:spPr>
        <a:xfrm flipV="1">
          <a:off x="14401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6" name="フローチャート: 判断 265"/>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7" name="テキスト ボックス 266"/>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99786</xdr:rowOff>
    </xdr:to>
    <xdr:cxnSp macro="">
      <xdr:nvCxnSpPr>
        <xdr:cNvPr id="268" name="直線コネクタ 267"/>
        <xdr:cNvCxnSpPr/>
      </xdr:nvCxnSpPr>
      <xdr:spPr>
        <a:xfrm flipV="1">
          <a:off x="13512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69" name="フローチャート: 判断 268"/>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0" name="テキスト ボックス 269"/>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1" name="フローチャート: 判断 270"/>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2" name="テキスト ボックス 271"/>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8" name="楕円 277"/>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123570</xdr:rowOff>
    </xdr:from>
    <xdr:ext cx="762000" cy="259045"/>
    <xdr:sp macro="" textlink="">
      <xdr:nvSpPr>
        <xdr:cNvPr id="279"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0" name="楕円 279"/>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1" name="テキスト ボックス 280"/>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2" name="楕円 281"/>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31948</xdr:rowOff>
    </xdr:from>
    <xdr:ext cx="762000" cy="259045"/>
    <xdr:sp macro="" textlink="">
      <xdr:nvSpPr>
        <xdr:cNvPr id="283" name="テキスト ボックス 282"/>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4" name="楕円 283"/>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5" name="テキスト ボックス 284"/>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87" name="テキスト ボックス 286"/>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「横浜市中期計画（</a:t>
          </a:r>
          <a:r>
            <a:rPr kumimoji="1" lang="en-US" altLang="ja-JP" sz="1100">
              <a:latin typeface="ＭＳ Ｐゴシック" panose="020B0600070205080204" pitchFamily="50" charset="-128"/>
              <a:ea typeface="ＭＳ Ｐゴシック" panose="020B0600070205080204" pitchFamily="50" charset="-128"/>
            </a:rPr>
            <a:t>2022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おいて、行政に求められる多様なニーズに、スピード感を持って市民目線で対応するとともに、政策課題に即応できる組織体制を構築し、限られた経営資源の中で最大限の効果を発揮できる効率的・効果的な執行体制を構築するという目標を掲げ、執行体制づくりを進めました。</a:t>
          </a:r>
        </a:p>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人当たりの職員数は、類似団体の平均を大きく下回っています。</a:t>
          </a:r>
        </a:p>
        <a:p>
          <a:r>
            <a:rPr kumimoji="1" lang="ja-JP" altLang="en-US" sz="1100">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5" name="直線コネクタ 314"/>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6" name="定員管理の状況最小値テキスト"/>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7" name="直線コネクタ 316"/>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18" name="定員管理の状況最大値テキスト"/>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19" name="直線コネクタ 318"/>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66548</xdr:rowOff>
    </xdr:from>
    <xdr:to>
      <xdr:col>81</xdr:col>
      <xdr:colOff>44450</xdr:colOff>
      <xdr:row>59</xdr:row>
      <xdr:rowOff>90678</xdr:rowOff>
    </xdr:to>
    <xdr:cxnSp macro="">
      <xdr:nvCxnSpPr>
        <xdr:cNvPr id="320" name="直線コネクタ 319"/>
        <xdr:cNvCxnSpPr/>
      </xdr:nvCxnSpPr>
      <xdr:spPr>
        <a:xfrm>
          <a:off x="16179800" y="1018209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1" name="定員管理の状況平均値テキスト"/>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2" name="フローチャート: 判断 321"/>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42418</xdr:rowOff>
    </xdr:from>
    <xdr:to>
      <xdr:col>77</xdr:col>
      <xdr:colOff>44450</xdr:colOff>
      <xdr:row>59</xdr:row>
      <xdr:rowOff>66548</xdr:rowOff>
    </xdr:to>
    <xdr:cxnSp macro="">
      <xdr:nvCxnSpPr>
        <xdr:cNvPr id="323" name="直線コネクタ 322"/>
        <xdr:cNvCxnSpPr/>
      </xdr:nvCxnSpPr>
      <xdr:spPr>
        <a:xfrm>
          <a:off x="15290800" y="101579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37592</xdr:rowOff>
    </xdr:from>
    <xdr:to>
      <xdr:col>72</xdr:col>
      <xdr:colOff>203200</xdr:colOff>
      <xdr:row>59</xdr:row>
      <xdr:rowOff>42418</xdr:rowOff>
    </xdr:to>
    <xdr:cxnSp macro="">
      <xdr:nvCxnSpPr>
        <xdr:cNvPr id="326" name="直線コネクタ 325"/>
        <xdr:cNvCxnSpPr/>
      </xdr:nvCxnSpPr>
      <xdr:spPr>
        <a:xfrm>
          <a:off x="14401800" y="10153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7" name="フローチャート: 判断 326"/>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28" name="テキスト ボックス 327"/>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64262</xdr:rowOff>
    </xdr:from>
    <xdr:to>
      <xdr:col>68</xdr:col>
      <xdr:colOff>152400</xdr:colOff>
      <xdr:row>59</xdr:row>
      <xdr:rowOff>37592</xdr:rowOff>
    </xdr:to>
    <xdr:cxnSp macro="">
      <xdr:nvCxnSpPr>
        <xdr:cNvPr id="329" name="直線コネクタ 328"/>
        <xdr:cNvCxnSpPr/>
      </xdr:nvCxnSpPr>
      <xdr:spPr>
        <a:xfrm>
          <a:off x="13512800" y="100083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0" name="フローチャート: 判断 329"/>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1" name="テキスト ボックス 330"/>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2" name="フローチャート: 判断 331"/>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3" name="テキスト ボックス 332"/>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39878</xdr:rowOff>
    </xdr:from>
    <xdr:to>
      <xdr:col>81</xdr:col>
      <xdr:colOff>95250</xdr:colOff>
      <xdr:row>59</xdr:row>
      <xdr:rowOff>141478</xdr:rowOff>
    </xdr:to>
    <xdr:sp macro="" textlink="">
      <xdr:nvSpPr>
        <xdr:cNvPr id="339" name="楕円 338"/>
        <xdr:cNvSpPr/>
      </xdr:nvSpPr>
      <xdr:spPr>
        <a:xfrm>
          <a:off x="169672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56405</xdr:rowOff>
    </xdr:from>
    <xdr:ext cx="762000" cy="259045"/>
    <xdr:sp macro="" textlink="">
      <xdr:nvSpPr>
        <xdr:cNvPr id="340" name="定員管理の状況該当値テキスト"/>
        <xdr:cNvSpPr txBox="1"/>
      </xdr:nvSpPr>
      <xdr:spPr>
        <a:xfrm>
          <a:off x="17106900" y="1000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15748</xdr:rowOff>
    </xdr:from>
    <xdr:to>
      <xdr:col>77</xdr:col>
      <xdr:colOff>95250</xdr:colOff>
      <xdr:row>59</xdr:row>
      <xdr:rowOff>117348</xdr:rowOff>
    </xdr:to>
    <xdr:sp macro="" textlink="">
      <xdr:nvSpPr>
        <xdr:cNvPr id="341" name="楕円 340"/>
        <xdr:cNvSpPr/>
      </xdr:nvSpPr>
      <xdr:spPr>
        <a:xfrm>
          <a:off x="16129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127525</xdr:rowOff>
    </xdr:from>
    <xdr:ext cx="736600" cy="259045"/>
    <xdr:sp macro="" textlink="">
      <xdr:nvSpPr>
        <xdr:cNvPr id="342" name="テキスト ボックス 341"/>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163068</xdr:rowOff>
    </xdr:from>
    <xdr:to>
      <xdr:col>73</xdr:col>
      <xdr:colOff>44450</xdr:colOff>
      <xdr:row>59</xdr:row>
      <xdr:rowOff>93218</xdr:rowOff>
    </xdr:to>
    <xdr:sp macro="" textlink="">
      <xdr:nvSpPr>
        <xdr:cNvPr id="343" name="楕円 342"/>
        <xdr:cNvSpPr/>
      </xdr:nvSpPr>
      <xdr:spPr>
        <a:xfrm>
          <a:off x="15240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103395</xdr:rowOff>
    </xdr:from>
    <xdr:ext cx="762000" cy="259045"/>
    <xdr:sp macro="" textlink="">
      <xdr:nvSpPr>
        <xdr:cNvPr id="344" name="テキスト ボックス 343"/>
        <xdr:cNvSpPr txBox="1"/>
      </xdr:nvSpPr>
      <xdr:spPr>
        <a:xfrm>
          <a:off x="14909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158242</xdr:rowOff>
    </xdr:from>
    <xdr:to>
      <xdr:col>68</xdr:col>
      <xdr:colOff>203200</xdr:colOff>
      <xdr:row>59</xdr:row>
      <xdr:rowOff>88392</xdr:rowOff>
    </xdr:to>
    <xdr:sp macro="" textlink="">
      <xdr:nvSpPr>
        <xdr:cNvPr id="345" name="楕円 344"/>
        <xdr:cNvSpPr/>
      </xdr:nvSpPr>
      <xdr:spPr>
        <a:xfrm>
          <a:off x="14351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98569</xdr:rowOff>
    </xdr:from>
    <xdr:ext cx="762000" cy="259045"/>
    <xdr:sp macro="" textlink="">
      <xdr:nvSpPr>
        <xdr:cNvPr id="346" name="テキスト ボックス 345"/>
        <xdr:cNvSpPr txBox="1"/>
      </xdr:nvSpPr>
      <xdr:spPr>
        <a:xfrm>
          <a:off x="14020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13462</xdr:rowOff>
    </xdr:from>
    <xdr:to>
      <xdr:col>64</xdr:col>
      <xdr:colOff>152400</xdr:colOff>
      <xdr:row>58</xdr:row>
      <xdr:rowOff>115062</xdr:rowOff>
    </xdr:to>
    <xdr:sp macro="" textlink="">
      <xdr:nvSpPr>
        <xdr:cNvPr id="347" name="楕円 346"/>
        <xdr:cNvSpPr/>
      </xdr:nvSpPr>
      <xdr:spPr>
        <a:xfrm>
          <a:off x="13462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125239</xdr:rowOff>
    </xdr:from>
    <xdr:ext cx="762000" cy="259045"/>
    <xdr:sp macro="" textlink="">
      <xdr:nvSpPr>
        <xdr:cNvPr id="348" name="テキスト ボックス 347"/>
        <xdr:cNvSpPr txBox="1"/>
      </xdr:nvSpPr>
      <xdr:spPr>
        <a:xfrm>
          <a:off x="13131800" y="97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経済事情の変動による公債費の財源不足に伴い減債基金の一部を活用し、算定上の積立不足額が生じていることなどから、類似団体の中では高い水準となっています。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令和５年度は、算定対象から除外される令和２年度単年度数値と比較して、令和５年度単年度数値における分母の構成要素である標準財政規模の増により、比率が改善しています。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7" name="直線コネクタ 376"/>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78"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79" name="直線コネクタ 378"/>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0"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1" name="直線コネクタ 380"/>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43</xdr:row>
      <xdr:rowOff>108655</xdr:rowOff>
    </xdr:to>
    <xdr:cxnSp macro="">
      <xdr:nvCxnSpPr>
        <xdr:cNvPr id="382" name="直線コネクタ 381"/>
        <xdr:cNvCxnSpPr/>
      </xdr:nvCxnSpPr>
      <xdr:spPr>
        <a:xfrm flipV="1">
          <a:off x="16179800" y="74541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3"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4" name="フローチャート: 判断 383"/>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108655</xdr:rowOff>
    </xdr:from>
    <xdr:to>
      <xdr:col>77</xdr:col>
      <xdr:colOff>44450</xdr:colOff>
      <xdr:row>44</xdr:row>
      <xdr:rowOff>57855</xdr:rowOff>
    </xdr:to>
    <xdr:cxnSp macro="">
      <xdr:nvCxnSpPr>
        <xdr:cNvPr id="385" name="直線コネクタ 384"/>
        <xdr:cNvCxnSpPr/>
      </xdr:nvCxnSpPr>
      <xdr:spPr>
        <a:xfrm flipV="1">
          <a:off x="15290800" y="74810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6" name="フローチャート: 判断 385"/>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87" name="テキスト ボックス 386"/>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57855</xdr:rowOff>
    </xdr:to>
    <xdr:cxnSp macro="">
      <xdr:nvCxnSpPr>
        <xdr:cNvPr id="388" name="直線コネクタ 387"/>
        <xdr:cNvCxnSpPr/>
      </xdr:nvCxnSpPr>
      <xdr:spPr>
        <a:xfrm>
          <a:off x="14401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9" name="フローチャート: 判断 388"/>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0" name="テキスト ボックス 389"/>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44450</xdr:rowOff>
    </xdr:to>
    <xdr:cxnSp macro="">
      <xdr:nvCxnSpPr>
        <xdr:cNvPr id="391" name="直線コネクタ 390"/>
        <xdr:cNvCxnSpPr/>
      </xdr:nvCxnSpPr>
      <xdr:spPr>
        <a:xfrm>
          <a:off x="13512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2" name="フローチャート: 判断 391"/>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3" name="テキスト ボックス 392"/>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4" name="フローチャート: 判断 393"/>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5" name="テキスト ボックス 394"/>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31045</xdr:rowOff>
    </xdr:from>
    <xdr:to>
      <xdr:col>81</xdr:col>
      <xdr:colOff>95250</xdr:colOff>
      <xdr:row>43</xdr:row>
      <xdr:rowOff>132645</xdr:rowOff>
    </xdr:to>
    <xdr:sp macro="" textlink="">
      <xdr:nvSpPr>
        <xdr:cNvPr id="401" name="楕円 400"/>
        <xdr:cNvSpPr/>
      </xdr:nvSpPr>
      <xdr:spPr>
        <a:xfrm>
          <a:off x="16967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3122</xdr:rowOff>
    </xdr:from>
    <xdr:ext cx="762000" cy="259045"/>
    <xdr:sp macro="" textlink="">
      <xdr:nvSpPr>
        <xdr:cNvPr id="402" name="公債費負担の状況該当値テキスト"/>
        <xdr:cNvSpPr txBox="1"/>
      </xdr:nvSpPr>
      <xdr:spPr>
        <a:xfrm>
          <a:off x="17106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57855</xdr:rowOff>
    </xdr:from>
    <xdr:to>
      <xdr:col>77</xdr:col>
      <xdr:colOff>95250</xdr:colOff>
      <xdr:row>43</xdr:row>
      <xdr:rowOff>159455</xdr:rowOff>
    </xdr:to>
    <xdr:sp macro="" textlink="">
      <xdr:nvSpPr>
        <xdr:cNvPr id="403" name="楕円 402"/>
        <xdr:cNvSpPr/>
      </xdr:nvSpPr>
      <xdr:spPr>
        <a:xfrm>
          <a:off x="16129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144232</xdr:rowOff>
    </xdr:from>
    <xdr:ext cx="736600" cy="259045"/>
    <xdr:sp macro="" textlink="">
      <xdr:nvSpPr>
        <xdr:cNvPr id="404" name="テキスト ボックス 403"/>
        <xdr:cNvSpPr txBox="1"/>
      </xdr:nvSpPr>
      <xdr:spPr>
        <a:xfrm>
          <a:off x="15798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7055</xdr:rowOff>
    </xdr:from>
    <xdr:to>
      <xdr:col>73</xdr:col>
      <xdr:colOff>44450</xdr:colOff>
      <xdr:row>44</xdr:row>
      <xdr:rowOff>108655</xdr:rowOff>
    </xdr:to>
    <xdr:sp macro="" textlink="">
      <xdr:nvSpPr>
        <xdr:cNvPr id="405" name="楕円 404"/>
        <xdr:cNvSpPr/>
      </xdr:nvSpPr>
      <xdr:spPr>
        <a:xfrm>
          <a:off x="15240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93432</xdr:rowOff>
    </xdr:from>
    <xdr:ext cx="762000" cy="259045"/>
    <xdr:sp macro="" textlink="">
      <xdr:nvSpPr>
        <xdr:cNvPr id="406" name="テキスト ボックス 405"/>
        <xdr:cNvSpPr txBox="1"/>
      </xdr:nvSpPr>
      <xdr:spPr>
        <a:xfrm>
          <a:off x="14909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7" name="楕円 406"/>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8" name="テキスト ボックス 407"/>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9" name="楕円 408"/>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0" name="テキスト ボックス 409"/>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企業会計・外郭団体の借入金等の返済を進めてきたことにより、年々減少傾向にあります。過去５年間において減少幅が最も大きい令和３年度は、臨時財政対策債償還基金費（臨時財政対策債の償還等に要する経費に対し交付されるもの）等の追加交付に伴う再算定により基準財政需要額が増加したため、分母の構成要素である標準財政規模が増加したことにより</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令和４年度は、横浜北西線の立替施行に伴う後年度支払など返済が進捗したことにより、債務負担行為に基づく支出予定額が減少したため、分子である将来負担額が減少したことなどから、</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ポイント減少しました</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令和５年度は、交付税額の当初算定における標準税収入額等が増加したため、標準財政規模が増加したことにより、</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ポイント減少しました</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が、依然として類似団体の中で高い水準となっています。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39" name="直線コネクタ 438"/>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0" name="将来負担の状況最小値テキスト"/>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1" name="直線コネクタ 440"/>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136229</xdr:rowOff>
    </xdr:from>
    <xdr:to>
      <xdr:col>81</xdr:col>
      <xdr:colOff>44450</xdr:colOff>
      <xdr:row>19</xdr:row>
      <xdr:rowOff>152316</xdr:rowOff>
    </xdr:to>
    <xdr:cxnSp macro="">
      <xdr:nvCxnSpPr>
        <xdr:cNvPr id="444" name="直線コネクタ 443"/>
        <xdr:cNvCxnSpPr/>
      </xdr:nvCxnSpPr>
      <xdr:spPr>
        <a:xfrm flipV="1">
          <a:off x="16179800" y="339377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5" name="将来負担の状況平均値テキスト"/>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6" name="フローチャート: 判断 445"/>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152316</xdr:rowOff>
    </xdr:from>
    <xdr:to>
      <xdr:col>77</xdr:col>
      <xdr:colOff>44450</xdr:colOff>
      <xdr:row>19</xdr:row>
      <xdr:rowOff>157946</xdr:rowOff>
    </xdr:to>
    <xdr:cxnSp macro="">
      <xdr:nvCxnSpPr>
        <xdr:cNvPr id="447" name="直線コネクタ 446"/>
        <xdr:cNvCxnSpPr/>
      </xdr:nvCxnSpPr>
      <xdr:spPr>
        <a:xfrm flipV="1">
          <a:off x="15290800" y="340986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48" name="フローチャート: 判断 447"/>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49" name="テキスト ボックス 448"/>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157946</xdr:rowOff>
    </xdr:from>
    <xdr:to>
      <xdr:col>72</xdr:col>
      <xdr:colOff>203200</xdr:colOff>
      <xdr:row>20</xdr:row>
      <xdr:rowOff>46821</xdr:rowOff>
    </xdr:to>
    <xdr:cxnSp macro="">
      <xdr:nvCxnSpPr>
        <xdr:cNvPr id="450" name="直線コネクタ 449"/>
        <xdr:cNvCxnSpPr/>
      </xdr:nvCxnSpPr>
      <xdr:spPr>
        <a:xfrm flipV="1">
          <a:off x="14401800" y="34154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1" name="フローチャート: 判断 450"/>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2" name="テキスト ボックス 451"/>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46821</xdr:rowOff>
    </xdr:from>
    <xdr:to>
      <xdr:col>68</xdr:col>
      <xdr:colOff>152400</xdr:colOff>
      <xdr:row>20</xdr:row>
      <xdr:rowOff>70951</xdr:rowOff>
    </xdr:to>
    <xdr:cxnSp macro="">
      <xdr:nvCxnSpPr>
        <xdr:cNvPr id="453" name="直線コネクタ 452"/>
        <xdr:cNvCxnSpPr/>
      </xdr:nvCxnSpPr>
      <xdr:spPr>
        <a:xfrm flipV="1">
          <a:off x="13512800" y="347582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4" name="フローチャート: 判断 453"/>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5" name="テキスト ボックス 454"/>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6" name="フローチャート: 判断 455"/>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7" name="テキスト ボックス 456"/>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85429</xdr:rowOff>
    </xdr:from>
    <xdr:to>
      <xdr:col>81</xdr:col>
      <xdr:colOff>95250</xdr:colOff>
      <xdr:row>20</xdr:row>
      <xdr:rowOff>15579</xdr:rowOff>
    </xdr:to>
    <xdr:sp macro="" textlink="">
      <xdr:nvSpPr>
        <xdr:cNvPr id="463" name="楕円 462"/>
        <xdr:cNvSpPr/>
      </xdr:nvSpPr>
      <xdr:spPr>
        <a:xfrm>
          <a:off x="16967200" y="334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57506</xdr:rowOff>
    </xdr:from>
    <xdr:ext cx="762000" cy="259045"/>
    <xdr:sp macro="" textlink="">
      <xdr:nvSpPr>
        <xdr:cNvPr id="464" name="将来負担の状況該当値テキスト"/>
        <xdr:cNvSpPr txBox="1"/>
      </xdr:nvSpPr>
      <xdr:spPr>
        <a:xfrm>
          <a:off x="17106900" y="331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101516</xdr:rowOff>
    </xdr:from>
    <xdr:to>
      <xdr:col>77</xdr:col>
      <xdr:colOff>95250</xdr:colOff>
      <xdr:row>20</xdr:row>
      <xdr:rowOff>31666</xdr:rowOff>
    </xdr:to>
    <xdr:sp macro="" textlink="">
      <xdr:nvSpPr>
        <xdr:cNvPr id="465" name="楕円 464"/>
        <xdr:cNvSpPr/>
      </xdr:nvSpPr>
      <xdr:spPr>
        <a:xfrm>
          <a:off x="16129000" y="335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16443</xdr:rowOff>
    </xdr:from>
    <xdr:ext cx="736600" cy="259045"/>
    <xdr:sp macro="" textlink="">
      <xdr:nvSpPr>
        <xdr:cNvPr id="466" name="テキスト ボックス 465"/>
        <xdr:cNvSpPr txBox="1"/>
      </xdr:nvSpPr>
      <xdr:spPr>
        <a:xfrm>
          <a:off x="15798800" y="3445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107146</xdr:rowOff>
    </xdr:from>
    <xdr:to>
      <xdr:col>73</xdr:col>
      <xdr:colOff>44450</xdr:colOff>
      <xdr:row>20</xdr:row>
      <xdr:rowOff>37296</xdr:rowOff>
    </xdr:to>
    <xdr:sp macro="" textlink="">
      <xdr:nvSpPr>
        <xdr:cNvPr id="467" name="楕円 466"/>
        <xdr:cNvSpPr/>
      </xdr:nvSpPr>
      <xdr:spPr>
        <a:xfrm>
          <a:off x="152400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22073</xdr:rowOff>
    </xdr:from>
    <xdr:ext cx="762000" cy="259045"/>
    <xdr:sp macro="" textlink="">
      <xdr:nvSpPr>
        <xdr:cNvPr id="468" name="テキスト ボックス 467"/>
        <xdr:cNvSpPr txBox="1"/>
      </xdr:nvSpPr>
      <xdr:spPr>
        <a:xfrm>
          <a:off x="14909800" y="34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167471</xdr:rowOff>
    </xdr:from>
    <xdr:to>
      <xdr:col>68</xdr:col>
      <xdr:colOff>203200</xdr:colOff>
      <xdr:row>20</xdr:row>
      <xdr:rowOff>97621</xdr:rowOff>
    </xdr:to>
    <xdr:sp macro="" textlink="">
      <xdr:nvSpPr>
        <xdr:cNvPr id="469" name="楕円 468"/>
        <xdr:cNvSpPr/>
      </xdr:nvSpPr>
      <xdr:spPr>
        <a:xfrm>
          <a:off x="14351000" y="3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82398</xdr:rowOff>
    </xdr:from>
    <xdr:ext cx="762000" cy="259045"/>
    <xdr:sp macro="" textlink="">
      <xdr:nvSpPr>
        <xdr:cNvPr id="470" name="テキスト ボックス 469"/>
        <xdr:cNvSpPr txBox="1"/>
      </xdr:nvSpPr>
      <xdr:spPr>
        <a:xfrm>
          <a:off x="14020800" y="35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20151</xdr:rowOff>
    </xdr:from>
    <xdr:to>
      <xdr:col>64</xdr:col>
      <xdr:colOff>152400</xdr:colOff>
      <xdr:row>20</xdr:row>
      <xdr:rowOff>121751</xdr:rowOff>
    </xdr:to>
    <xdr:sp macro="" textlink="">
      <xdr:nvSpPr>
        <xdr:cNvPr id="471" name="楕円 470"/>
        <xdr:cNvSpPr/>
      </xdr:nvSpPr>
      <xdr:spPr>
        <a:xfrm>
          <a:off x="13462000" y="34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106528</xdr:rowOff>
    </xdr:from>
    <xdr:ext cx="762000" cy="259045"/>
    <xdr:sp macro="" textlink="">
      <xdr:nvSpPr>
        <xdr:cNvPr id="472" name="テキスト ボックス 471"/>
        <xdr:cNvSpPr txBox="1"/>
      </xdr:nvSpPr>
      <xdr:spPr>
        <a:xfrm>
          <a:off x="13131800" y="353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3,752,969
3,637,015
438.23
1,985,387,389
1,957,930,068
11,734,345
1,000,040,812
2,509,555,776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近年、市人事委員会勧告等に伴う給与水準引き上げ（会計年度任用職員含む）の影響等により、人件費総額は増加傾向にあるものの、引き続き類似団体平均を下回っており、概ね同水準で推移しています。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令和３年度は、地方交付税及び臨時財政対策債の増等に伴う経常一般財源総額の増により低下、令和４年度は給与改定等の影響により増加しましたが、令和５年度は定年延長等の影響により減少しました。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53522</xdr:rowOff>
    </xdr:from>
    <xdr:to>
      <xdr:col>24</xdr:col>
      <xdr:colOff>25400</xdr:colOff>
      <xdr:row>38</xdr:row>
      <xdr:rowOff>78015</xdr:rowOff>
    </xdr:to>
    <xdr:cxnSp macro="">
      <xdr:nvCxnSpPr>
        <xdr:cNvPr id="68" name="直線コネクタ 67"/>
        <xdr:cNvCxnSpPr/>
      </xdr:nvCxnSpPr>
      <xdr:spPr>
        <a:xfrm flipV="1">
          <a:off x="3987800" y="63971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56441</xdr:rowOff>
    </xdr:from>
    <xdr:ext cx="762000" cy="259045"/>
    <xdr:sp macro="" textlink="">
      <xdr:nvSpPr>
        <xdr:cNvPr id="69" name="人件費平均値テキスト"/>
        <xdr:cNvSpPr txBox="1"/>
      </xdr:nvSpPr>
      <xdr:spPr>
        <a:xfrm>
          <a:off x="4914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38</xdr:row>
      <xdr:rowOff>78015</xdr:rowOff>
    </xdr:to>
    <xdr:cxnSp macro="">
      <xdr:nvCxnSpPr>
        <xdr:cNvPr id="71" name="直線コネクタ 70"/>
        <xdr:cNvCxnSpPr/>
      </xdr:nvCxnSpPr>
      <xdr:spPr>
        <a:xfrm>
          <a:off x="3098800" y="64461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73" name="テキスト ボックス 72"/>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159657</xdr:rowOff>
    </xdr:to>
    <xdr:cxnSp macro="">
      <xdr:nvCxnSpPr>
        <xdr:cNvPr id="74" name="直線コネクタ 73"/>
        <xdr:cNvCxnSpPr/>
      </xdr:nvCxnSpPr>
      <xdr:spPr>
        <a:xfrm flipV="1">
          <a:off x="2209800" y="64461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76" name="テキスト ボックス 75"/>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159657</xdr:rowOff>
    </xdr:from>
    <xdr:to>
      <xdr:col>11</xdr:col>
      <xdr:colOff>9525</xdr:colOff>
      <xdr:row>38</xdr:row>
      <xdr:rowOff>159657</xdr:rowOff>
    </xdr:to>
    <xdr:cxnSp macro="">
      <xdr:nvCxnSpPr>
        <xdr:cNvPr id="77" name="直線コネクタ 76"/>
        <xdr:cNvCxnSpPr/>
      </xdr:nvCxnSpPr>
      <xdr:spPr>
        <a:xfrm>
          <a:off x="1320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79" name="テキスト ボックス 78"/>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87" name="楕円 86"/>
        <xdr:cNvSpPr/>
      </xdr:nvSpPr>
      <xdr:spPr>
        <a:xfrm>
          <a:off x="4775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19249</xdr:rowOff>
    </xdr:from>
    <xdr:ext cx="762000" cy="259045"/>
    <xdr:sp macro="" textlink="">
      <xdr:nvSpPr>
        <xdr:cNvPr id="88" name="人件費該当値テキスト"/>
        <xdr:cNvSpPr txBox="1"/>
      </xdr:nvSpPr>
      <xdr:spPr>
        <a:xfrm>
          <a:off x="4914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27215</xdr:rowOff>
    </xdr:from>
    <xdr:to>
      <xdr:col>20</xdr:col>
      <xdr:colOff>38100</xdr:colOff>
      <xdr:row>38</xdr:row>
      <xdr:rowOff>128815</xdr:rowOff>
    </xdr:to>
    <xdr:sp macro="" textlink="">
      <xdr:nvSpPr>
        <xdr:cNvPr id="89" name="楕円 88"/>
        <xdr:cNvSpPr/>
      </xdr:nvSpPr>
      <xdr:spPr>
        <a:xfrm>
          <a:off x="3937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138991</xdr:rowOff>
    </xdr:from>
    <xdr:ext cx="736600" cy="259045"/>
    <xdr:sp macro="" textlink="">
      <xdr:nvSpPr>
        <xdr:cNvPr id="90" name="テキスト ボックス 89"/>
        <xdr:cNvSpPr txBox="1"/>
      </xdr:nvSpPr>
      <xdr:spPr>
        <a:xfrm>
          <a:off x="3606800" y="631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163484</xdr:rowOff>
    </xdr:from>
    <xdr:ext cx="762000" cy="259045"/>
    <xdr:sp macro="" textlink="">
      <xdr:nvSpPr>
        <xdr:cNvPr id="92" name="テキスト ボックス 91"/>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108857</xdr:rowOff>
    </xdr:from>
    <xdr:to>
      <xdr:col>11</xdr:col>
      <xdr:colOff>60325</xdr:colOff>
      <xdr:row>39</xdr:row>
      <xdr:rowOff>39007</xdr:rowOff>
    </xdr:to>
    <xdr:sp macro="" textlink="">
      <xdr:nvSpPr>
        <xdr:cNvPr id="93" name="楕円 92"/>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49184</xdr:rowOff>
    </xdr:from>
    <xdr:ext cx="762000" cy="259045"/>
    <xdr:sp macro="" textlink="">
      <xdr:nvSpPr>
        <xdr:cNvPr id="94" name="テキスト ボックス 93"/>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5" name="楕円 94"/>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49184</xdr:rowOff>
    </xdr:from>
    <xdr:ext cx="762000" cy="259045"/>
    <xdr:sp macro="" textlink="">
      <xdr:nvSpPr>
        <xdr:cNvPr id="96" name="テキスト ボックス 95"/>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コロナ禍以前は、委託費の増減による変動が主な要因となっていましたが、近年は、原油価格・物価高騰等による委託費や需用費などの変動が主な要因となっています。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地方交付税及び臨時財政対策債の増等に伴う経常一般財源総額の増により低下したものの、令和４年度以降は、原油価格・物価高騰への対応に伴い需用費が増加したこと等により上昇しま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151493</xdr:rowOff>
    </xdr:to>
    <xdr:cxnSp macro="">
      <xdr:nvCxnSpPr>
        <xdr:cNvPr id="131" name="直線コネクタ 130"/>
        <xdr:cNvCxnSpPr/>
      </xdr:nvCxnSpPr>
      <xdr:spPr>
        <a:xfrm>
          <a:off x="15671800" y="25926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45357</xdr:rowOff>
    </xdr:from>
    <xdr:to>
      <xdr:col>78</xdr:col>
      <xdr:colOff>69850</xdr:colOff>
      <xdr:row>15</xdr:row>
      <xdr:rowOff>20864</xdr:rowOff>
    </xdr:to>
    <xdr:cxnSp macro="">
      <xdr:nvCxnSpPr>
        <xdr:cNvPr id="134" name="直線コネクタ 133"/>
        <xdr:cNvCxnSpPr/>
      </xdr:nvCxnSpPr>
      <xdr:spPr>
        <a:xfrm>
          <a:off x="14782800" y="24456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45357</xdr:rowOff>
    </xdr:from>
    <xdr:to>
      <xdr:col>73</xdr:col>
      <xdr:colOff>180975</xdr:colOff>
      <xdr:row>14</xdr:row>
      <xdr:rowOff>143329</xdr:rowOff>
    </xdr:to>
    <xdr:cxnSp macro="">
      <xdr:nvCxnSpPr>
        <xdr:cNvPr id="137" name="直線コネクタ 136"/>
        <xdr:cNvCxnSpPr/>
      </xdr:nvCxnSpPr>
      <xdr:spPr>
        <a:xfrm flipV="1">
          <a:off x="13893800" y="24456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143329</xdr:rowOff>
    </xdr:from>
    <xdr:to>
      <xdr:col>69</xdr:col>
      <xdr:colOff>92075</xdr:colOff>
      <xdr:row>15</xdr:row>
      <xdr:rowOff>69850</xdr:rowOff>
    </xdr:to>
    <xdr:cxnSp macro="">
      <xdr:nvCxnSpPr>
        <xdr:cNvPr id="140" name="直線コネクタ 139"/>
        <xdr:cNvCxnSpPr/>
      </xdr:nvCxnSpPr>
      <xdr:spPr>
        <a:xfrm flipV="1">
          <a:off x="13004800" y="2543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50" name="楕円 149"/>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72770</xdr:rowOff>
    </xdr:from>
    <xdr:ext cx="762000" cy="259045"/>
    <xdr:sp macro="" textlink="">
      <xdr:nvSpPr>
        <xdr:cNvPr id="151" name="物件費該当値テキスト"/>
        <xdr:cNvSpPr txBox="1"/>
      </xdr:nvSpPr>
      <xdr:spPr>
        <a:xfrm>
          <a:off x="165989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2" name="楕円 151"/>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53" name="テキスト ボックス 152"/>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166007</xdr:rowOff>
    </xdr:from>
    <xdr:to>
      <xdr:col>74</xdr:col>
      <xdr:colOff>31750</xdr:colOff>
      <xdr:row>14</xdr:row>
      <xdr:rowOff>96157</xdr:rowOff>
    </xdr:to>
    <xdr:sp macro="" textlink="">
      <xdr:nvSpPr>
        <xdr:cNvPr id="154" name="楕円 153"/>
        <xdr:cNvSpPr/>
      </xdr:nvSpPr>
      <xdr:spPr>
        <a:xfrm>
          <a:off x="14732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80934</xdr:rowOff>
    </xdr:from>
    <xdr:ext cx="762000" cy="259045"/>
    <xdr:sp macro="" textlink="">
      <xdr:nvSpPr>
        <xdr:cNvPr id="155" name="テキスト ボックス 154"/>
        <xdr:cNvSpPr txBox="1"/>
      </xdr:nvSpPr>
      <xdr:spPr>
        <a:xfrm>
          <a:off x="14401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92529</xdr:rowOff>
    </xdr:from>
    <xdr:to>
      <xdr:col>69</xdr:col>
      <xdr:colOff>142875</xdr:colOff>
      <xdr:row>15</xdr:row>
      <xdr:rowOff>22679</xdr:rowOff>
    </xdr:to>
    <xdr:sp macro="" textlink="">
      <xdr:nvSpPr>
        <xdr:cNvPr id="156" name="楕円 155"/>
        <xdr:cNvSpPr/>
      </xdr:nvSpPr>
      <xdr:spPr>
        <a:xfrm>
          <a:off x="13843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57" name="テキスト ボックス 156"/>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8" name="楕円 157"/>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9" name="テキスト ボックス 158"/>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待機児童対策などの子育て支援施策の増、障害者支援施設の増加や施設利用者数の増などにより、扶助費は上昇傾向にあり、他都市より高い水準にあります。</a:t>
          </a:r>
        </a:p>
        <a:p>
          <a:r>
            <a:rPr kumimoji="1" lang="ja-JP" altLang="en-US" sz="1100">
              <a:latin typeface="ＭＳ Ｐゴシック" panose="020B0600070205080204" pitchFamily="50" charset="-128"/>
              <a:ea typeface="ＭＳ Ｐゴシック" panose="020B0600070205080204" pitchFamily="50" charset="-128"/>
            </a:rPr>
            <a:t>　令和３年度は、障害者支援施設数及び施設利用者数の増加等による増があったものの、地方交付税及び臨時財政対策債の増等に伴う経常一般財源総額の増により低下、令和４年度は、保育・教育施設の対象児童数や障害者支援施設数及び施設利用者数の増加等により上昇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令和５年度は、保育・教育施設の対象児童数や障害者支援施設利用者数の増及び小児医療費制度の拡充の影響等により上昇しました。</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61</xdr:row>
      <xdr:rowOff>107950</xdr:rowOff>
    </xdr:to>
    <xdr:cxnSp macro="">
      <xdr:nvCxnSpPr>
        <xdr:cNvPr id="192" name="直線コネクタ 191"/>
        <xdr:cNvCxnSpPr/>
      </xdr:nvCxnSpPr>
      <xdr:spPr>
        <a:xfrm>
          <a:off x="3987800" y="103187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60</xdr:row>
      <xdr:rowOff>31750</xdr:rowOff>
    </xdr:to>
    <xdr:cxnSp macro="">
      <xdr:nvCxnSpPr>
        <xdr:cNvPr id="195" name="直線コネクタ 194"/>
        <xdr:cNvCxnSpPr/>
      </xdr:nvCxnSpPr>
      <xdr:spPr>
        <a:xfrm>
          <a:off x="3098800" y="10166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127000</xdr:rowOff>
    </xdr:to>
    <xdr:cxnSp macro="">
      <xdr:nvCxnSpPr>
        <xdr:cNvPr id="198" name="直線コネクタ 197"/>
        <xdr:cNvCxnSpPr/>
      </xdr:nvCxnSpPr>
      <xdr:spPr>
        <a:xfrm flipV="1">
          <a:off x="2209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50800</xdr:rowOff>
    </xdr:to>
    <xdr:cxnSp macro="">
      <xdr:nvCxnSpPr>
        <xdr:cNvPr id="201" name="直線コネクタ 200"/>
        <xdr:cNvCxnSpPr/>
      </xdr:nvCxnSpPr>
      <xdr:spPr>
        <a:xfrm flipV="1">
          <a:off x="1320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57150</xdr:rowOff>
    </xdr:from>
    <xdr:to>
      <xdr:col>24</xdr:col>
      <xdr:colOff>76200</xdr:colOff>
      <xdr:row>61</xdr:row>
      <xdr:rowOff>158750</xdr:rowOff>
    </xdr:to>
    <xdr:sp macro="" textlink="">
      <xdr:nvSpPr>
        <xdr:cNvPr id="211" name="楕円 210"/>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137177</xdr:rowOff>
    </xdr:from>
    <xdr:ext cx="762000" cy="259045"/>
    <xdr:sp macro="" textlink="">
      <xdr:nvSpPr>
        <xdr:cNvPr id="212" name="扶助費該当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3" name="楕円 212"/>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4" name="テキスト ボックス 213"/>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5" name="楕円 214"/>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6" name="テキスト ボックス 215"/>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7" name="楕円 216"/>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8" name="テキスト ボックス 217"/>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その他のうち主なものは繰出金（</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％）となっています。</a:t>
          </a:r>
        </a:p>
        <a:p>
          <a:r>
            <a:rPr kumimoji="1" lang="ja-JP" altLang="en-US" sz="1050">
              <a:latin typeface="ＭＳ Ｐゴシック" panose="020B0600070205080204" pitchFamily="50" charset="-128"/>
              <a:ea typeface="ＭＳ Ｐゴシック" panose="020B0600070205080204" pitchFamily="50" charset="-128"/>
            </a:rPr>
            <a:t>　本市は、高齢化に伴い、介護保険事業費会計や後期高齢者医療事業費会計に対する繰出金が増加傾向にあります。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令和３年度は、給付費の増等により介護保険事業費会計に対する繰出金の増加はあったものの、地方交付税及び臨時財政対策債の増等に伴う経常一般財源総額の増により低下しました。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令和４年度及び５年度は、給付費の増等に伴い、後期高齢者医療事業費会計に対する繰出金が増加したものの、地方税及び県税の増等に伴う経常一般財源総額の増によりほぼ横ばいとなりました。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54</xdr:row>
      <xdr:rowOff>29028</xdr:rowOff>
    </xdr:to>
    <xdr:cxnSp macro="">
      <xdr:nvCxnSpPr>
        <xdr:cNvPr id="255" name="直線コネクタ 254"/>
        <xdr:cNvCxnSpPr/>
      </xdr:nvCxnSpPr>
      <xdr:spPr>
        <a:xfrm>
          <a:off x="15671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53</xdr:row>
      <xdr:rowOff>167822</xdr:rowOff>
    </xdr:to>
    <xdr:cxnSp macro="">
      <xdr:nvCxnSpPr>
        <xdr:cNvPr id="258" name="直線コネクタ 257"/>
        <xdr:cNvCxnSpPr/>
      </xdr:nvCxnSpPr>
      <xdr:spPr>
        <a:xfrm>
          <a:off x="14782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54</xdr:row>
      <xdr:rowOff>94343</xdr:rowOff>
    </xdr:to>
    <xdr:cxnSp macro="">
      <xdr:nvCxnSpPr>
        <xdr:cNvPr id="261" name="直線コネクタ 260"/>
        <xdr:cNvCxnSpPr/>
      </xdr:nvCxnSpPr>
      <xdr:spPr>
        <a:xfrm flipV="1">
          <a:off x="13893800" y="9254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45357</xdr:rowOff>
    </xdr:from>
    <xdr:to>
      <xdr:col>69</xdr:col>
      <xdr:colOff>92075</xdr:colOff>
      <xdr:row>54</xdr:row>
      <xdr:rowOff>94343</xdr:rowOff>
    </xdr:to>
    <xdr:cxnSp macro="">
      <xdr:nvCxnSpPr>
        <xdr:cNvPr id="264" name="直線コネクタ 263"/>
        <xdr:cNvCxnSpPr/>
      </xdr:nvCxnSpPr>
      <xdr:spPr>
        <a:xfrm>
          <a:off x="13004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4" name="楕円 273"/>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58255</xdr:rowOff>
    </xdr:from>
    <xdr:ext cx="762000" cy="259045"/>
    <xdr:sp macro="" textlink="">
      <xdr:nvSpPr>
        <xdr:cNvPr id="275" name="その他該当値テキスト"/>
        <xdr:cNvSpPr txBox="1"/>
      </xdr:nvSpPr>
      <xdr:spPr>
        <a:xfrm>
          <a:off x="16598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6" name="楕円 275"/>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7" name="テキスト ボックス 276"/>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8" name="楕円 277"/>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9" name="テキスト ボックス 278"/>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80" name="楕円 279"/>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81" name="テキスト ボックス 280"/>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166007</xdr:rowOff>
    </xdr:from>
    <xdr:to>
      <xdr:col>65</xdr:col>
      <xdr:colOff>53975</xdr:colOff>
      <xdr:row>54</xdr:row>
      <xdr:rowOff>96157</xdr:rowOff>
    </xdr:to>
    <xdr:sp macro="" textlink="">
      <xdr:nvSpPr>
        <xdr:cNvPr id="282" name="楕円 281"/>
        <xdr:cNvSpPr/>
      </xdr:nvSpPr>
      <xdr:spPr>
        <a:xfrm>
          <a:off x="12954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106334</xdr:rowOff>
    </xdr:from>
    <xdr:ext cx="762000" cy="259045"/>
    <xdr:sp macro="" textlink="">
      <xdr:nvSpPr>
        <xdr:cNvPr id="283" name="テキスト ボックス 282"/>
        <xdr:cNvSpPr txBox="1"/>
      </xdr:nvSpPr>
      <xdr:spPr>
        <a:xfrm>
          <a:off x="12623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本市は、地下鉄、病院、下水道等の公営企業会計への繰出しが多額になっており、類似団体の中で最大となっています。</a:t>
          </a:r>
        </a:p>
        <a:p>
          <a:r>
            <a:rPr kumimoji="1" lang="ja-JP" altLang="en-US" sz="1100">
              <a:latin typeface="ＭＳ Ｐゴシック" panose="020B0600070205080204" pitchFamily="50" charset="-128"/>
              <a:ea typeface="ＭＳ Ｐゴシック" panose="020B0600070205080204" pitchFamily="50" charset="-128"/>
            </a:rPr>
            <a:t>　令和３年度は、地方交付税及び臨時財政対策債の増等に伴う経常一般財源総額の増により低下、令和４年度は、下水道事業会計への繰出金の増等により上昇しました。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令和５年度は、事業充当している特定財源の増に伴う一般財源負担の減等により減少しました。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88900</xdr:rowOff>
    </xdr:from>
    <xdr:to>
      <xdr:col>82</xdr:col>
      <xdr:colOff>107950</xdr:colOff>
      <xdr:row>39</xdr:row>
      <xdr:rowOff>127000</xdr:rowOff>
    </xdr:to>
    <xdr:cxnSp macro="">
      <xdr:nvCxnSpPr>
        <xdr:cNvPr id="311" name="直線コネクタ 310"/>
        <xdr:cNvCxnSpPr/>
      </xdr:nvCxnSpPr>
      <xdr:spPr>
        <a:xfrm flipV="1">
          <a:off x="16510000" y="57467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99077</xdr:rowOff>
    </xdr:from>
    <xdr:ext cx="762000" cy="259045"/>
    <xdr:sp macro="" textlink="">
      <xdr:nvSpPr>
        <xdr:cNvPr id="312" name="補助費等最小値テキスト"/>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127000</xdr:rowOff>
    </xdr:from>
    <xdr:to>
      <xdr:col>82</xdr:col>
      <xdr:colOff>196850</xdr:colOff>
      <xdr:row>39</xdr:row>
      <xdr:rowOff>127000</xdr:rowOff>
    </xdr:to>
    <xdr:cxnSp macro="">
      <xdr:nvCxnSpPr>
        <xdr:cNvPr id="313" name="直線コネクタ 312"/>
        <xdr:cNvCxnSpPr/>
      </xdr:nvCxnSpPr>
      <xdr:spPr>
        <a:xfrm>
          <a:off x="16421100" y="68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3827</xdr:rowOff>
    </xdr:from>
    <xdr:ext cx="762000" cy="259045"/>
    <xdr:sp macro="" textlink="">
      <xdr:nvSpPr>
        <xdr:cNvPr id="314" name="補助費等最大値テキスト"/>
        <xdr:cNvSpPr txBox="1"/>
      </xdr:nvSpPr>
      <xdr:spPr>
        <a:xfrm>
          <a:off x="16598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88900</xdr:rowOff>
    </xdr:from>
    <xdr:to>
      <xdr:col>82</xdr:col>
      <xdr:colOff>196850</xdr:colOff>
      <xdr:row>33</xdr:row>
      <xdr:rowOff>88900</xdr:rowOff>
    </xdr:to>
    <xdr:cxnSp macro="">
      <xdr:nvCxnSpPr>
        <xdr:cNvPr id="315" name="直線コネクタ 314"/>
        <xdr:cNvCxnSpPr/>
      </xdr:nvCxnSpPr>
      <xdr:spPr>
        <a:xfrm>
          <a:off x="16421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127000</xdr:rowOff>
    </xdr:from>
    <xdr:to>
      <xdr:col>82</xdr:col>
      <xdr:colOff>107950</xdr:colOff>
      <xdr:row>40</xdr:row>
      <xdr:rowOff>31750</xdr:rowOff>
    </xdr:to>
    <xdr:cxnSp macro="">
      <xdr:nvCxnSpPr>
        <xdr:cNvPr id="316" name="直線コネクタ 315"/>
        <xdr:cNvCxnSpPr/>
      </xdr:nvCxnSpPr>
      <xdr:spPr>
        <a:xfrm flipV="1">
          <a:off x="15671800" y="6813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7"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8" name="フローチャート: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127000</xdr:rowOff>
    </xdr:from>
    <xdr:to>
      <xdr:col>78</xdr:col>
      <xdr:colOff>69850</xdr:colOff>
      <xdr:row>40</xdr:row>
      <xdr:rowOff>31750</xdr:rowOff>
    </xdr:to>
    <xdr:cxnSp macro="">
      <xdr:nvCxnSpPr>
        <xdr:cNvPr id="319" name="直線コネクタ 318"/>
        <xdr:cNvCxnSpPr/>
      </xdr:nvCxnSpPr>
      <xdr:spPr>
        <a:xfrm>
          <a:off x="14782800" y="6813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95250</xdr:rowOff>
    </xdr:from>
    <xdr:to>
      <xdr:col>78</xdr:col>
      <xdr:colOff>120650</xdr:colOff>
      <xdr:row>37</xdr:row>
      <xdr:rowOff>25400</xdr:rowOff>
    </xdr:to>
    <xdr:sp macro="" textlink="">
      <xdr:nvSpPr>
        <xdr:cNvPr id="320" name="フローチャート: 判断 319"/>
        <xdr:cNvSpPr/>
      </xdr:nvSpPr>
      <xdr:spPr>
        <a:xfrm>
          <a:off x="15621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35577</xdr:rowOff>
    </xdr:from>
    <xdr:ext cx="736600" cy="259045"/>
    <xdr:sp macro="" textlink="">
      <xdr:nvSpPr>
        <xdr:cNvPr id="321" name="テキスト ボックス 320"/>
        <xdr:cNvSpPr txBox="1"/>
      </xdr:nvSpPr>
      <xdr:spPr>
        <a:xfrm>
          <a:off x="15290800" y="603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127000</xdr:rowOff>
    </xdr:from>
    <xdr:to>
      <xdr:col>73</xdr:col>
      <xdr:colOff>180975</xdr:colOff>
      <xdr:row>40</xdr:row>
      <xdr:rowOff>107950</xdr:rowOff>
    </xdr:to>
    <xdr:cxnSp macro="">
      <xdr:nvCxnSpPr>
        <xdr:cNvPr id="322" name="直線コネクタ 321"/>
        <xdr:cNvCxnSpPr/>
      </xdr:nvCxnSpPr>
      <xdr:spPr>
        <a:xfrm flipV="1">
          <a:off x="13893800" y="6813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3" name="フローチャート: 判断 322"/>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4" name="テキスト ボックス 323"/>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107950</xdr:rowOff>
    </xdr:from>
    <xdr:to>
      <xdr:col>69</xdr:col>
      <xdr:colOff>92075</xdr:colOff>
      <xdr:row>41</xdr:row>
      <xdr:rowOff>69850</xdr:rowOff>
    </xdr:to>
    <xdr:cxnSp macro="">
      <xdr:nvCxnSpPr>
        <xdr:cNvPr id="325" name="直線コネクタ 324"/>
        <xdr:cNvCxnSpPr/>
      </xdr:nvCxnSpPr>
      <xdr:spPr>
        <a:xfrm flipV="1">
          <a:off x="13004800" y="6965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26" name="フローチャート: 判断 325"/>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27" name="テキスト ボックス 326"/>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28" name="フローチャート: 判断 327"/>
        <xdr:cNvSpPr/>
      </xdr:nvSpPr>
      <xdr:spPr>
        <a:xfrm>
          <a:off x="12954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149877</xdr:rowOff>
    </xdr:from>
    <xdr:ext cx="762000" cy="259045"/>
    <xdr:sp macro="" textlink="">
      <xdr:nvSpPr>
        <xdr:cNvPr id="329" name="テキスト ボックス 328"/>
        <xdr:cNvSpPr txBox="1"/>
      </xdr:nvSpPr>
      <xdr:spPr>
        <a:xfrm>
          <a:off x="12623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76200</xdr:rowOff>
    </xdr:from>
    <xdr:to>
      <xdr:col>82</xdr:col>
      <xdr:colOff>158750</xdr:colOff>
      <xdr:row>40</xdr:row>
      <xdr:rowOff>6350</xdr:rowOff>
    </xdr:to>
    <xdr:sp macro="" textlink="">
      <xdr:nvSpPr>
        <xdr:cNvPr id="335" name="楕円 334"/>
        <xdr:cNvSpPr/>
      </xdr:nvSpPr>
      <xdr:spPr>
        <a:xfrm>
          <a:off x="16459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156227</xdr:rowOff>
    </xdr:from>
    <xdr:ext cx="762000" cy="259045"/>
    <xdr:sp macro="" textlink="">
      <xdr:nvSpPr>
        <xdr:cNvPr id="336" name="補助費等該当値テキスト"/>
        <xdr:cNvSpPr txBox="1"/>
      </xdr:nvSpPr>
      <xdr:spPr>
        <a:xfrm>
          <a:off x="16598900" y="66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152400</xdr:rowOff>
    </xdr:from>
    <xdr:to>
      <xdr:col>78</xdr:col>
      <xdr:colOff>120650</xdr:colOff>
      <xdr:row>40</xdr:row>
      <xdr:rowOff>82550</xdr:rowOff>
    </xdr:to>
    <xdr:sp macro="" textlink="">
      <xdr:nvSpPr>
        <xdr:cNvPr id="337" name="楕円 336"/>
        <xdr:cNvSpPr/>
      </xdr:nvSpPr>
      <xdr:spPr>
        <a:xfrm>
          <a:off x="15621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67327</xdr:rowOff>
    </xdr:from>
    <xdr:ext cx="736600" cy="259045"/>
    <xdr:sp macro="" textlink="">
      <xdr:nvSpPr>
        <xdr:cNvPr id="338" name="テキスト ボックス 337"/>
        <xdr:cNvSpPr txBox="1"/>
      </xdr:nvSpPr>
      <xdr:spPr>
        <a:xfrm>
          <a:off x="15290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76200</xdr:rowOff>
    </xdr:from>
    <xdr:to>
      <xdr:col>74</xdr:col>
      <xdr:colOff>31750</xdr:colOff>
      <xdr:row>40</xdr:row>
      <xdr:rowOff>6350</xdr:rowOff>
    </xdr:to>
    <xdr:sp macro="" textlink="">
      <xdr:nvSpPr>
        <xdr:cNvPr id="339" name="楕円 338"/>
        <xdr:cNvSpPr/>
      </xdr:nvSpPr>
      <xdr:spPr>
        <a:xfrm>
          <a:off x="14732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162577</xdr:rowOff>
    </xdr:from>
    <xdr:ext cx="762000" cy="259045"/>
    <xdr:sp macro="" textlink="">
      <xdr:nvSpPr>
        <xdr:cNvPr id="340" name="テキスト ボックス 339"/>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57150</xdr:rowOff>
    </xdr:from>
    <xdr:to>
      <xdr:col>69</xdr:col>
      <xdr:colOff>142875</xdr:colOff>
      <xdr:row>40</xdr:row>
      <xdr:rowOff>158750</xdr:rowOff>
    </xdr:to>
    <xdr:sp macro="" textlink="">
      <xdr:nvSpPr>
        <xdr:cNvPr id="341" name="楕円 340"/>
        <xdr:cNvSpPr/>
      </xdr:nvSpPr>
      <xdr:spPr>
        <a:xfrm>
          <a:off x="13843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143527</xdr:rowOff>
    </xdr:from>
    <xdr:ext cx="762000" cy="259045"/>
    <xdr:sp macro="" textlink="">
      <xdr:nvSpPr>
        <xdr:cNvPr id="342" name="テキスト ボックス 341"/>
        <xdr:cNvSpPr txBox="1"/>
      </xdr:nvSpPr>
      <xdr:spPr>
        <a:xfrm>
          <a:off x="13512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43" name="楕円 342"/>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105427</xdr:rowOff>
    </xdr:from>
    <xdr:ext cx="762000" cy="259045"/>
    <xdr:sp macro="" textlink="">
      <xdr:nvSpPr>
        <xdr:cNvPr id="344" name="テキスト ボックス 343"/>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用地先行取得債取得土地に係る元金償還額が減少したほか、地方交付税及び臨時財政対策債の増等に伴う経常一般財源総額の増により低下、令和４年度は、土地売払収入などの特定財源の増に伴い、公債費充当一般財源が減少したことにより低下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令和５年度は、定時償還分の元金償還額が減少したこと等により低下しました。</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2" name="直線コネクタ 371"/>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3"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4" name="直線コネクタ 373"/>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5"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6" name="直線コネクタ 375"/>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76</xdr:row>
      <xdr:rowOff>12700</xdr:rowOff>
    </xdr:to>
    <xdr:cxnSp macro="">
      <xdr:nvCxnSpPr>
        <xdr:cNvPr id="377" name="直線コネクタ 376"/>
        <xdr:cNvCxnSpPr/>
      </xdr:nvCxnSpPr>
      <xdr:spPr>
        <a:xfrm flipV="1">
          <a:off x="3987800" y="12947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8"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9" name="フローチャート: 判断 378"/>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50800</xdr:rowOff>
    </xdr:to>
    <xdr:cxnSp macro="">
      <xdr:nvCxnSpPr>
        <xdr:cNvPr id="380" name="直線コネクタ 379"/>
        <xdr:cNvCxnSpPr/>
      </xdr:nvCxnSpPr>
      <xdr:spPr>
        <a:xfrm flipV="1">
          <a:off x="3098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81" name="フローチャート: 判断 380"/>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2" name="テキスト ボックス 381"/>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78</xdr:row>
      <xdr:rowOff>12700</xdr:rowOff>
    </xdr:to>
    <xdr:cxnSp macro="">
      <xdr:nvCxnSpPr>
        <xdr:cNvPr id="383" name="直線コネクタ 382"/>
        <xdr:cNvCxnSpPr/>
      </xdr:nvCxnSpPr>
      <xdr:spPr>
        <a:xfrm flipV="1">
          <a:off x="2209800" y="13081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4" name="フローチャート: 判断 383"/>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5" name="テキスト ボックス 384"/>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78</xdr:row>
      <xdr:rowOff>12700</xdr:rowOff>
    </xdr:to>
    <xdr:cxnSp macro="">
      <xdr:nvCxnSpPr>
        <xdr:cNvPr id="386" name="直線コネクタ 385"/>
        <xdr:cNvCxnSpPr/>
      </xdr:nvCxnSpPr>
      <xdr:spPr>
        <a:xfrm>
          <a:off x="1320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7" name="フローチャート: 判断 386"/>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8" name="テキスト ボックス 387"/>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9" name="フローチャート: 判断 388"/>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90" name="テキスト ボックス 389"/>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96" name="楕円 395"/>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97"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8" name="楕円 397"/>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9" name="テキスト ボックス 398"/>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2" name="楕円 40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3" name="テキスト ボックス 402"/>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404" name="楕円 403"/>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405" name="テキスト ボックス 40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障害者支援施設数及び施設利用者数の増加による扶助費の増等があったものの、地方交付税及び臨時財政対策債の増等に伴う経常一般財源総額の増により低下、令和４年度は、給与改定等の影響による人件費の増、保育・教育施設の対象児童数や障害者支援施設数及び施設利用者数の増加などにより上昇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令和５年度は、対象者・児童数の増及び小児医療費制度の拡充の影響等による扶助費の増等によりわずかに上昇しました。</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5" name="直線コネクタ 434"/>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6" name="公債費以外最小値テキスト"/>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7" name="直線コネクタ 436"/>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8"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9" name="直線コネクタ 438"/>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72571</xdr:rowOff>
    </xdr:from>
    <xdr:to>
      <xdr:col>82</xdr:col>
      <xdr:colOff>107950</xdr:colOff>
      <xdr:row>78</xdr:row>
      <xdr:rowOff>148771</xdr:rowOff>
    </xdr:to>
    <xdr:cxnSp macro="">
      <xdr:nvCxnSpPr>
        <xdr:cNvPr id="440" name="直線コネクタ 439"/>
        <xdr:cNvCxnSpPr/>
      </xdr:nvCxnSpPr>
      <xdr:spPr>
        <a:xfrm>
          <a:off x="15671800" y="134456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41" name="公債費以外平均値テキスト"/>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78</xdr:row>
      <xdr:rowOff>72571</xdr:rowOff>
    </xdr:to>
    <xdr:cxnSp macro="">
      <xdr:nvCxnSpPr>
        <xdr:cNvPr id="443" name="直線コネクタ 442"/>
        <xdr:cNvCxnSpPr/>
      </xdr:nvCxnSpPr>
      <xdr:spPr>
        <a:xfrm>
          <a:off x="14782800" y="13119100"/>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4" name="フローチャート: 判断 443"/>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5" name="テキスト ボックス 444"/>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78</xdr:row>
      <xdr:rowOff>159657</xdr:rowOff>
    </xdr:to>
    <xdr:cxnSp macro="">
      <xdr:nvCxnSpPr>
        <xdr:cNvPr id="446" name="直線コネクタ 445"/>
        <xdr:cNvCxnSpPr/>
      </xdr:nvCxnSpPr>
      <xdr:spPr>
        <a:xfrm flipV="1">
          <a:off x="13893800" y="13119100"/>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7" name="フローチャート: 判断 446"/>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8" name="テキスト ボックス 447"/>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79</xdr:row>
      <xdr:rowOff>151493</xdr:rowOff>
    </xdr:to>
    <xdr:cxnSp macro="">
      <xdr:nvCxnSpPr>
        <xdr:cNvPr id="449" name="直線コネクタ 448"/>
        <xdr:cNvCxnSpPr/>
      </xdr:nvCxnSpPr>
      <xdr:spPr>
        <a:xfrm flipV="1">
          <a:off x="13004800" y="1353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50" name="フローチャート: 判断 449"/>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51" name="テキスト ボックス 450"/>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フローチャート: 判断 45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3" name="テキスト ボックス 45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59" name="楕円 458"/>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70048</xdr:rowOff>
    </xdr:from>
    <xdr:ext cx="762000" cy="259045"/>
    <xdr:sp macro="" textlink="">
      <xdr:nvSpPr>
        <xdr:cNvPr id="460" name="公債費以外該当値テキスト"/>
        <xdr:cNvSpPr txBox="1"/>
      </xdr:nvSpPr>
      <xdr:spPr>
        <a:xfrm>
          <a:off x="16598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21771</xdr:rowOff>
    </xdr:from>
    <xdr:to>
      <xdr:col>78</xdr:col>
      <xdr:colOff>120650</xdr:colOff>
      <xdr:row>78</xdr:row>
      <xdr:rowOff>123371</xdr:rowOff>
    </xdr:to>
    <xdr:sp macro="" textlink="">
      <xdr:nvSpPr>
        <xdr:cNvPr id="461" name="楕円 460"/>
        <xdr:cNvSpPr/>
      </xdr:nvSpPr>
      <xdr:spPr>
        <a:xfrm>
          <a:off x="15621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108148</xdr:rowOff>
    </xdr:from>
    <xdr:ext cx="736600" cy="259045"/>
    <xdr:sp macro="" textlink="">
      <xdr:nvSpPr>
        <xdr:cNvPr id="462" name="テキスト ボックス 461"/>
        <xdr:cNvSpPr txBox="1"/>
      </xdr:nvSpPr>
      <xdr:spPr>
        <a:xfrm>
          <a:off x="15290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63" name="楕円 462"/>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64" name="テキスト ボックス 463"/>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65" name="楕円 464"/>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23784</xdr:rowOff>
    </xdr:from>
    <xdr:ext cx="762000" cy="259045"/>
    <xdr:sp macro="" textlink="">
      <xdr:nvSpPr>
        <xdr:cNvPr id="466" name="テキスト ボックス 465"/>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67" name="楕円 466"/>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68" name="テキスト ボックス 467"/>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137058</xdr:rowOff>
    </xdr:from>
    <xdr:to>
      <xdr:col>29</xdr:col>
      <xdr:colOff>127000</xdr:colOff>
      <xdr:row>17</xdr:row>
      <xdr:rowOff>14033</xdr:rowOff>
    </xdr:to>
    <xdr:cxnSp macro="">
      <xdr:nvCxnSpPr>
        <xdr:cNvPr id="50" name="直線コネクタ 49"/>
        <xdr:cNvCxnSpPr/>
      </xdr:nvCxnSpPr>
      <xdr:spPr bwMode="auto">
        <a:xfrm flipV="1">
          <a:off x="5003800" y="2927883"/>
          <a:ext cx="6477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14033</xdr:rowOff>
    </xdr:from>
    <xdr:to>
      <xdr:col>26</xdr:col>
      <xdr:colOff>50800</xdr:colOff>
      <xdr:row>17</xdr:row>
      <xdr:rowOff>66078</xdr:rowOff>
    </xdr:to>
    <xdr:cxnSp macro="">
      <xdr:nvCxnSpPr>
        <xdr:cNvPr id="53" name="直線コネクタ 52"/>
        <xdr:cNvCxnSpPr/>
      </xdr:nvCxnSpPr>
      <xdr:spPr bwMode="auto">
        <a:xfrm flipV="1">
          <a:off x="4305300" y="2976308"/>
          <a:ext cx="698500" cy="5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66078</xdr:rowOff>
    </xdr:from>
    <xdr:to>
      <xdr:col>22</xdr:col>
      <xdr:colOff>114300</xdr:colOff>
      <xdr:row>17</xdr:row>
      <xdr:rowOff>80404</xdr:rowOff>
    </xdr:to>
    <xdr:cxnSp macro="">
      <xdr:nvCxnSpPr>
        <xdr:cNvPr id="56" name="直線コネクタ 55"/>
        <xdr:cNvCxnSpPr/>
      </xdr:nvCxnSpPr>
      <xdr:spPr bwMode="auto">
        <a:xfrm flipV="1">
          <a:off x="3606800" y="3028353"/>
          <a:ext cx="6985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80404</xdr:rowOff>
    </xdr:from>
    <xdr:to>
      <xdr:col>18</xdr:col>
      <xdr:colOff>177800</xdr:colOff>
      <xdr:row>17</xdr:row>
      <xdr:rowOff>118008</xdr:rowOff>
    </xdr:to>
    <xdr:cxnSp macro="">
      <xdr:nvCxnSpPr>
        <xdr:cNvPr id="59" name="直線コネクタ 58"/>
        <xdr:cNvCxnSpPr/>
      </xdr:nvCxnSpPr>
      <xdr:spPr bwMode="auto">
        <a:xfrm flipV="1">
          <a:off x="2908300" y="3042679"/>
          <a:ext cx="698500" cy="3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86258</xdr:rowOff>
    </xdr:from>
    <xdr:to>
      <xdr:col>29</xdr:col>
      <xdr:colOff>177800</xdr:colOff>
      <xdr:row>17</xdr:row>
      <xdr:rowOff>16408</xdr:rowOff>
    </xdr:to>
    <xdr:sp macro="" textlink="">
      <xdr:nvSpPr>
        <xdr:cNvPr id="69" name="楕円 68"/>
        <xdr:cNvSpPr/>
      </xdr:nvSpPr>
      <xdr:spPr bwMode="auto">
        <a:xfrm>
          <a:off x="5600700" y="287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58335</xdr:rowOff>
    </xdr:from>
    <xdr:ext cx="762000" cy="259045"/>
    <xdr:sp macro="" textlink="">
      <xdr:nvSpPr>
        <xdr:cNvPr id="70" name="人口1人当たり決算額の推移該当値テキスト130"/>
        <xdr:cNvSpPr txBox="1"/>
      </xdr:nvSpPr>
      <xdr:spPr>
        <a:xfrm>
          <a:off x="5740400" y="284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134683</xdr:rowOff>
    </xdr:from>
    <xdr:to>
      <xdr:col>26</xdr:col>
      <xdr:colOff>101600</xdr:colOff>
      <xdr:row>17</xdr:row>
      <xdr:rowOff>64833</xdr:rowOff>
    </xdr:to>
    <xdr:sp macro="" textlink="">
      <xdr:nvSpPr>
        <xdr:cNvPr id="71" name="楕円 70"/>
        <xdr:cNvSpPr/>
      </xdr:nvSpPr>
      <xdr:spPr bwMode="auto">
        <a:xfrm>
          <a:off x="4953000" y="292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49610</xdr:rowOff>
    </xdr:from>
    <xdr:ext cx="736600" cy="259045"/>
    <xdr:sp macro="" textlink="">
      <xdr:nvSpPr>
        <xdr:cNvPr id="72" name="テキスト ボックス 71"/>
        <xdr:cNvSpPr txBox="1"/>
      </xdr:nvSpPr>
      <xdr:spPr>
        <a:xfrm>
          <a:off x="4622800" y="301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15278</xdr:rowOff>
    </xdr:from>
    <xdr:to>
      <xdr:col>22</xdr:col>
      <xdr:colOff>165100</xdr:colOff>
      <xdr:row>17</xdr:row>
      <xdr:rowOff>116878</xdr:rowOff>
    </xdr:to>
    <xdr:sp macro="" textlink="">
      <xdr:nvSpPr>
        <xdr:cNvPr id="73" name="楕円 72"/>
        <xdr:cNvSpPr/>
      </xdr:nvSpPr>
      <xdr:spPr bwMode="auto">
        <a:xfrm>
          <a:off x="4254500" y="297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101655</xdr:rowOff>
    </xdr:from>
    <xdr:ext cx="762000" cy="259045"/>
    <xdr:sp macro="" textlink="">
      <xdr:nvSpPr>
        <xdr:cNvPr id="74" name="テキスト ボックス 73"/>
        <xdr:cNvSpPr txBox="1"/>
      </xdr:nvSpPr>
      <xdr:spPr>
        <a:xfrm>
          <a:off x="3924300" y="306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29604</xdr:rowOff>
    </xdr:from>
    <xdr:to>
      <xdr:col>19</xdr:col>
      <xdr:colOff>38100</xdr:colOff>
      <xdr:row>17</xdr:row>
      <xdr:rowOff>131204</xdr:rowOff>
    </xdr:to>
    <xdr:sp macro="" textlink="">
      <xdr:nvSpPr>
        <xdr:cNvPr id="75" name="楕円 74"/>
        <xdr:cNvSpPr/>
      </xdr:nvSpPr>
      <xdr:spPr bwMode="auto">
        <a:xfrm>
          <a:off x="3556000" y="29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115981</xdr:rowOff>
    </xdr:from>
    <xdr:ext cx="762000" cy="259045"/>
    <xdr:sp macro="" textlink="">
      <xdr:nvSpPr>
        <xdr:cNvPr id="76" name="テキスト ボックス 75"/>
        <xdr:cNvSpPr txBox="1"/>
      </xdr:nvSpPr>
      <xdr:spPr>
        <a:xfrm>
          <a:off x="3225800" y="307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67208</xdr:rowOff>
    </xdr:from>
    <xdr:to>
      <xdr:col>15</xdr:col>
      <xdr:colOff>101600</xdr:colOff>
      <xdr:row>17</xdr:row>
      <xdr:rowOff>168808</xdr:rowOff>
    </xdr:to>
    <xdr:sp macro="" textlink="">
      <xdr:nvSpPr>
        <xdr:cNvPr id="77" name="楕円 76"/>
        <xdr:cNvSpPr/>
      </xdr:nvSpPr>
      <xdr:spPr bwMode="auto">
        <a:xfrm>
          <a:off x="2857500" y="302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153585</xdr:rowOff>
    </xdr:from>
    <xdr:ext cx="762000" cy="259045"/>
    <xdr:sp macro="" textlink="">
      <xdr:nvSpPr>
        <xdr:cNvPr id="78" name="テキスト ボックス 77"/>
        <xdr:cNvSpPr txBox="1"/>
      </xdr:nvSpPr>
      <xdr:spPr>
        <a:xfrm>
          <a:off x="2527300" y="31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10681</xdr:rowOff>
    </xdr:from>
    <xdr:to>
      <xdr:col>29</xdr:col>
      <xdr:colOff>127000</xdr:colOff>
      <xdr:row>35</xdr:row>
      <xdr:rowOff>189750</xdr:rowOff>
    </xdr:to>
    <xdr:cxnSp macro="">
      <xdr:nvCxnSpPr>
        <xdr:cNvPr id="112" name="直線コネクタ 111"/>
        <xdr:cNvCxnSpPr/>
      </xdr:nvCxnSpPr>
      <xdr:spPr bwMode="auto">
        <a:xfrm flipV="1">
          <a:off x="5003800" y="6621031"/>
          <a:ext cx="647700" cy="17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34379</xdr:rowOff>
    </xdr:from>
    <xdr:to>
      <xdr:col>26</xdr:col>
      <xdr:colOff>50800</xdr:colOff>
      <xdr:row>35</xdr:row>
      <xdr:rowOff>189750</xdr:rowOff>
    </xdr:to>
    <xdr:cxnSp macro="">
      <xdr:nvCxnSpPr>
        <xdr:cNvPr id="115" name="直線コネクタ 114"/>
        <xdr:cNvCxnSpPr/>
      </xdr:nvCxnSpPr>
      <xdr:spPr bwMode="auto">
        <a:xfrm>
          <a:off x="4305300" y="6644729"/>
          <a:ext cx="698500" cy="155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12129</xdr:rowOff>
    </xdr:from>
    <xdr:to>
      <xdr:col>22</xdr:col>
      <xdr:colOff>114300</xdr:colOff>
      <xdr:row>35</xdr:row>
      <xdr:rowOff>34379</xdr:rowOff>
    </xdr:to>
    <xdr:cxnSp macro="">
      <xdr:nvCxnSpPr>
        <xdr:cNvPr id="118" name="直線コネクタ 117"/>
        <xdr:cNvCxnSpPr/>
      </xdr:nvCxnSpPr>
      <xdr:spPr bwMode="auto">
        <a:xfrm>
          <a:off x="3606800" y="6622479"/>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336474</xdr:rowOff>
    </xdr:from>
    <xdr:to>
      <xdr:col>18</xdr:col>
      <xdr:colOff>177800</xdr:colOff>
      <xdr:row>35</xdr:row>
      <xdr:rowOff>12129</xdr:rowOff>
    </xdr:to>
    <xdr:cxnSp macro="">
      <xdr:nvCxnSpPr>
        <xdr:cNvPr id="121" name="直線コネクタ 120"/>
        <xdr:cNvCxnSpPr/>
      </xdr:nvCxnSpPr>
      <xdr:spPr bwMode="auto">
        <a:xfrm>
          <a:off x="2908300" y="6603924"/>
          <a:ext cx="6985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302781</xdr:rowOff>
    </xdr:from>
    <xdr:to>
      <xdr:col>29</xdr:col>
      <xdr:colOff>177800</xdr:colOff>
      <xdr:row>35</xdr:row>
      <xdr:rowOff>61481</xdr:rowOff>
    </xdr:to>
    <xdr:sp macro="" textlink="">
      <xdr:nvSpPr>
        <xdr:cNvPr id="131" name="楕円 130"/>
        <xdr:cNvSpPr/>
      </xdr:nvSpPr>
      <xdr:spPr bwMode="auto">
        <a:xfrm>
          <a:off x="5600700" y="6570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147858</xdr:rowOff>
    </xdr:from>
    <xdr:ext cx="762000" cy="259045"/>
    <xdr:sp macro="" textlink="">
      <xdr:nvSpPr>
        <xdr:cNvPr id="132" name="人口1人当たり決算額の推移該当値テキスト445"/>
        <xdr:cNvSpPr txBox="1"/>
      </xdr:nvSpPr>
      <xdr:spPr>
        <a:xfrm>
          <a:off x="5740400" y="641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138950</xdr:rowOff>
    </xdr:from>
    <xdr:to>
      <xdr:col>26</xdr:col>
      <xdr:colOff>101600</xdr:colOff>
      <xdr:row>35</xdr:row>
      <xdr:rowOff>240550</xdr:rowOff>
    </xdr:to>
    <xdr:sp macro="" textlink="">
      <xdr:nvSpPr>
        <xdr:cNvPr id="133" name="楕円 132"/>
        <xdr:cNvSpPr/>
      </xdr:nvSpPr>
      <xdr:spPr bwMode="auto">
        <a:xfrm>
          <a:off x="4953000" y="67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250727</xdr:rowOff>
    </xdr:from>
    <xdr:ext cx="736600" cy="259045"/>
    <xdr:sp macro="" textlink="">
      <xdr:nvSpPr>
        <xdr:cNvPr id="134" name="テキスト ボックス 133"/>
        <xdr:cNvSpPr txBox="1"/>
      </xdr:nvSpPr>
      <xdr:spPr>
        <a:xfrm>
          <a:off x="4622800" y="65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326479</xdr:rowOff>
    </xdr:from>
    <xdr:to>
      <xdr:col>22</xdr:col>
      <xdr:colOff>165100</xdr:colOff>
      <xdr:row>35</xdr:row>
      <xdr:rowOff>85179</xdr:rowOff>
    </xdr:to>
    <xdr:sp macro="" textlink="">
      <xdr:nvSpPr>
        <xdr:cNvPr id="135" name="楕円 134"/>
        <xdr:cNvSpPr/>
      </xdr:nvSpPr>
      <xdr:spPr bwMode="auto">
        <a:xfrm>
          <a:off x="4254500" y="659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95356</xdr:rowOff>
    </xdr:from>
    <xdr:ext cx="762000" cy="259045"/>
    <xdr:sp macro="" textlink="">
      <xdr:nvSpPr>
        <xdr:cNvPr id="136" name="テキスト ボックス 135"/>
        <xdr:cNvSpPr txBox="1"/>
      </xdr:nvSpPr>
      <xdr:spPr>
        <a:xfrm>
          <a:off x="3924300" y="63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304229</xdr:rowOff>
    </xdr:from>
    <xdr:to>
      <xdr:col>19</xdr:col>
      <xdr:colOff>38100</xdr:colOff>
      <xdr:row>35</xdr:row>
      <xdr:rowOff>62929</xdr:rowOff>
    </xdr:to>
    <xdr:sp macro="" textlink="">
      <xdr:nvSpPr>
        <xdr:cNvPr id="137" name="楕円 136"/>
        <xdr:cNvSpPr/>
      </xdr:nvSpPr>
      <xdr:spPr bwMode="auto">
        <a:xfrm>
          <a:off x="3556000" y="657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73105</xdr:rowOff>
    </xdr:from>
    <xdr:ext cx="762000" cy="259045"/>
    <xdr:sp macro="" textlink="">
      <xdr:nvSpPr>
        <xdr:cNvPr id="138" name="テキスト ボックス 137"/>
        <xdr:cNvSpPr txBox="1"/>
      </xdr:nvSpPr>
      <xdr:spPr>
        <a:xfrm>
          <a:off x="3225800" y="63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285674</xdr:rowOff>
    </xdr:from>
    <xdr:to>
      <xdr:col>15</xdr:col>
      <xdr:colOff>101600</xdr:colOff>
      <xdr:row>35</xdr:row>
      <xdr:rowOff>44374</xdr:rowOff>
    </xdr:to>
    <xdr:sp macro="" textlink="">
      <xdr:nvSpPr>
        <xdr:cNvPr id="139" name="楕円 138"/>
        <xdr:cNvSpPr/>
      </xdr:nvSpPr>
      <xdr:spPr bwMode="auto">
        <a:xfrm>
          <a:off x="2857500" y="655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54551</xdr:rowOff>
    </xdr:from>
    <xdr:ext cx="762000" cy="259045"/>
    <xdr:sp macro="" textlink="">
      <xdr:nvSpPr>
        <xdr:cNvPr id="140" name="テキスト ボックス 139"/>
        <xdr:cNvSpPr txBox="1"/>
      </xdr:nvSpPr>
      <xdr:spPr>
        <a:xfrm>
          <a:off x="2527300" y="632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3,752,969
3,637,015
438.23
1,985,387,389
1,957,930,068
11,734,345
1,000,040,812
2,509,555,776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79045</xdr:rowOff>
    </xdr:from>
    <xdr:to>
      <xdr:col>24</xdr:col>
      <xdr:colOff>63500</xdr:colOff>
      <xdr:row>36</xdr:row>
      <xdr:rowOff>902</xdr:rowOff>
    </xdr:to>
    <xdr:cxnSp macro="">
      <xdr:nvCxnSpPr>
        <xdr:cNvPr id="61" name="直線コネクタ 60"/>
        <xdr:cNvCxnSpPr/>
      </xdr:nvCxnSpPr>
      <xdr:spPr>
        <a:xfrm>
          <a:off x="3797300" y="6079795"/>
          <a:ext cx="8382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79045</xdr:rowOff>
    </xdr:from>
    <xdr:to>
      <xdr:col>19</xdr:col>
      <xdr:colOff>177800</xdr:colOff>
      <xdr:row>35</xdr:row>
      <xdr:rowOff>123812</xdr:rowOff>
    </xdr:to>
    <xdr:cxnSp macro="">
      <xdr:nvCxnSpPr>
        <xdr:cNvPr id="64" name="直線コネクタ 63"/>
        <xdr:cNvCxnSpPr/>
      </xdr:nvCxnSpPr>
      <xdr:spPr>
        <a:xfrm flipV="1">
          <a:off x="2908300" y="6079795"/>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123812</xdr:rowOff>
    </xdr:from>
    <xdr:to>
      <xdr:col>15</xdr:col>
      <xdr:colOff>50800</xdr:colOff>
      <xdr:row>35</xdr:row>
      <xdr:rowOff>139509</xdr:rowOff>
    </xdr:to>
    <xdr:cxnSp macro="">
      <xdr:nvCxnSpPr>
        <xdr:cNvPr id="67" name="直線コネクタ 66"/>
        <xdr:cNvCxnSpPr/>
      </xdr:nvCxnSpPr>
      <xdr:spPr>
        <a:xfrm flipV="1">
          <a:off x="2019300" y="6124562"/>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139509</xdr:rowOff>
    </xdr:from>
    <xdr:to>
      <xdr:col>10</xdr:col>
      <xdr:colOff>114300</xdr:colOff>
      <xdr:row>36</xdr:row>
      <xdr:rowOff>30010</xdr:rowOff>
    </xdr:to>
    <xdr:cxnSp macro="">
      <xdr:nvCxnSpPr>
        <xdr:cNvPr id="70" name="直線コネクタ 69"/>
        <xdr:cNvCxnSpPr/>
      </xdr:nvCxnSpPr>
      <xdr:spPr>
        <a:xfrm flipV="1">
          <a:off x="1130300" y="614025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121552</xdr:rowOff>
    </xdr:from>
    <xdr:to>
      <xdr:col>24</xdr:col>
      <xdr:colOff>114300</xdr:colOff>
      <xdr:row>36</xdr:row>
      <xdr:rowOff>51702</xdr:rowOff>
    </xdr:to>
    <xdr:sp macro="" textlink="">
      <xdr:nvSpPr>
        <xdr:cNvPr id="80" name="楕円 79"/>
        <xdr:cNvSpPr/>
      </xdr:nvSpPr>
      <xdr:spPr>
        <a:xfrm>
          <a:off x="4584700" y="61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99979</xdr:rowOff>
    </xdr:from>
    <xdr:ext cx="534377" cy="259045"/>
    <xdr:sp macro="" textlink="">
      <xdr:nvSpPr>
        <xdr:cNvPr id="81" name="人件費該当値テキスト"/>
        <xdr:cNvSpPr txBox="1"/>
      </xdr:nvSpPr>
      <xdr:spPr>
        <a:xfrm>
          <a:off x="4686300" y="61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28245</xdr:rowOff>
    </xdr:from>
    <xdr:to>
      <xdr:col>20</xdr:col>
      <xdr:colOff>38100</xdr:colOff>
      <xdr:row>35</xdr:row>
      <xdr:rowOff>129845</xdr:rowOff>
    </xdr:to>
    <xdr:sp macro="" textlink="">
      <xdr:nvSpPr>
        <xdr:cNvPr id="82" name="楕円 81"/>
        <xdr:cNvSpPr/>
      </xdr:nvSpPr>
      <xdr:spPr>
        <a:xfrm>
          <a:off x="3746500" y="60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120972</xdr:rowOff>
    </xdr:from>
    <xdr:ext cx="534377" cy="259045"/>
    <xdr:sp macro="" textlink="">
      <xdr:nvSpPr>
        <xdr:cNvPr id="83" name="テキスト ボックス 82"/>
        <xdr:cNvSpPr txBox="1"/>
      </xdr:nvSpPr>
      <xdr:spPr>
        <a:xfrm>
          <a:off x="3530111" y="61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73012</xdr:rowOff>
    </xdr:from>
    <xdr:to>
      <xdr:col>15</xdr:col>
      <xdr:colOff>101600</xdr:colOff>
      <xdr:row>36</xdr:row>
      <xdr:rowOff>3162</xdr:rowOff>
    </xdr:to>
    <xdr:sp macro="" textlink="">
      <xdr:nvSpPr>
        <xdr:cNvPr id="84" name="楕円 83"/>
        <xdr:cNvSpPr/>
      </xdr:nvSpPr>
      <xdr:spPr>
        <a:xfrm>
          <a:off x="2857500" y="6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165739</xdr:rowOff>
    </xdr:from>
    <xdr:ext cx="534377" cy="259045"/>
    <xdr:sp macro="" textlink="">
      <xdr:nvSpPr>
        <xdr:cNvPr id="85" name="テキスト ボックス 84"/>
        <xdr:cNvSpPr txBox="1"/>
      </xdr:nvSpPr>
      <xdr:spPr>
        <a:xfrm>
          <a:off x="2641111" y="61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88709</xdr:rowOff>
    </xdr:from>
    <xdr:to>
      <xdr:col>10</xdr:col>
      <xdr:colOff>165100</xdr:colOff>
      <xdr:row>36</xdr:row>
      <xdr:rowOff>18859</xdr:rowOff>
    </xdr:to>
    <xdr:sp macro="" textlink="">
      <xdr:nvSpPr>
        <xdr:cNvPr id="86" name="楕円 85"/>
        <xdr:cNvSpPr/>
      </xdr:nvSpPr>
      <xdr:spPr>
        <a:xfrm>
          <a:off x="1968500" y="60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9986</xdr:rowOff>
    </xdr:from>
    <xdr:ext cx="534377" cy="259045"/>
    <xdr:sp macro="" textlink="">
      <xdr:nvSpPr>
        <xdr:cNvPr id="87" name="テキスト ボックス 86"/>
        <xdr:cNvSpPr txBox="1"/>
      </xdr:nvSpPr>
      <xdr:spPr>
        <a:xfrm>
          <a:off x="1752111" y="61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150660</xdr:rowOff>
    </xdr:from>
    <xdr:to>
      <xdr:col>6</xdr:col>
      <xdr:colOff>38100</xdr:colOff>
      <xdr:row>36</xdr:row>
      <xdr:rowOff>80810</xdr:rowOff>
    </xdr:to>
    <xdr:sp macro="" textlink="">
      <xdr:nvSpPr>
        <xdr:cNvPr id="88" name="楕円 87"/>
        <xdr:cNvSpPr/>
      </xdr:nvSpPr>
      <xdr:spPr>
        <a:xfrm>
          <a:off x="1079500" y="61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71937</xdr:rowOff>
    </xdr:from>
    <xdr:ext cx="534377" cy="259045"/>
    <xdr:sp macro="" textlink="">
      <xdr:nvSpPr>
        <xdr:cNvPr id="89" name="テキスト ボックス 88"/>
        <xdr:cNvSpPr txBox="1"/>
      </xdr:nvSpPr>
      <xdr:spPr>
        <a:xfrm>
          <a:off x="863111" y="62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158369</xdr:rowOff>
    </xdr:from>
    <xdr:to>
      <xdr:col>24</xdr:col>
      <xdr:colOff>63500</xdr:colOff>
      <xdr:row>55</xdr:row>
      <xdr:rowOff>104686</xdr:rowOff>
    </xdr:to>
    <xdr:cxnSp macro="">
      <xdr:nvCxnSpPr>
        <xdr:cNvPr id="119" name="直線コネクタ 118"/>
        <xdr:cNvCxnSpPr/>
      </xdr:nvCxnSpPr>
      <xdr:spPr>
        <a:xfrm>
          <a:off x="3797300" y="9245219"/>
          <a:ext cx="838200" cy="28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31881</xdr:rowOff>
    </xdr:from>
    <xdr:ext cx="534377" cy="259045"/>
    <xdr:sp macro="" textlink="">
      <xdr:nvSpPr>
        <xdr:cNvPr id="120" name="物件費平均値テキスト"/>
        <xdr:cNvSpPr txBox="1"/>
      </xdr:nvSpPr>
      <xdr:spPr>
        <a:xfrm>
          <a:off x="4686300" y="91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158369</xdr:rowOff>
    </xdr:from>
    <xdr:to>
      <xdr:col>19</xdr:col>
      <xdr:colOff>177800</xdr:colOff>
      <xdr:row>54</xdr:row>
      <xdr:rowOff>152654</xdr:rowOff>
    </xdr:to>
    <xdr:cxnSp macro="">
      <xdr:nvCxnSpPr>
        <xdr:cNvPr id="122" name="直線コネクタ 121"/>
        <xdr:cNvCxnSpPr/>
      </xdr:nvCxnSpPr>
      <xdr:spPr>
        <a:xfrm flipV="1">
          <a:off x="2908300" y="924521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168622</xdr:rowOff>
    </xdr:from>
    <xdr:ext cx="534377" cy="259045"/>
    <xdr:sp macro="" textlink="">
      <xdr:nvSpPr>
        <xdr:cNvPr id="124" name="テキスト ボックス 123"/>
        <xdr:cNvSpPr txBox="1"/>
      </xdr:nvSpPr>
      <xdr:spPr>
        <a:xfrm>
          <a:off x="3530111" y="87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152654</xdr:rowOff>
    </xdr:from>
    <xdr:to>
      <xdr:col>15</xdr:col>
      <xdr:colOff>50800</xdr:colOff>
      <xdr:row>56</xdr:row>
      <xdr:rowOff>150978</xdr:rowOff>
    </xdr:to>
    <xdr:cxnSp macro="">
      <xdr:nvCxnSpPr>
        <xdr:cNvPr id="125" name="直線コネクタ 124"/>
        <xdr:cNvCxnSpPr/>
      </xdr:nvCxnSpPr>
      <xdr:spPr>
        <a:xfrm flipV="1">
          <a:off x="2019300" y="9410954"/>
          <a:ext cx="889000" cy="3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134828</xdr:rowOff>
    </xdr:from>
    <xdr:ext cx="534377" cy="259045"/>
    <xdr:sp macro="" textlink="">
      <xdr:nvSpPr>
        <xdr:cNvPr id="127" name="テキスト ボックス 126"/>
        <xdr:cNvSpPr txBox="1"/>
      </xdr:nvSpPr>
      <xdr:spPr>
        <a:xfrm>
          <a:off x="2641111" y="8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150978</xdr:rowOff>
    </xdr:from>
    <xdr:to>
      <xdr:col>10</xdr:col>
      <xdr:colOff>114300</xdr:colOff>
      <xdr:row>58</xdr:row>
      <xdr:rowOff>28334</xdr:rowOff>
    </xdr:to>
    <xdr:cxnSp macro="">
      <xdr:nvCxnSpPr>
        <xdr:cNvPr id="128" name="直線コネクタ 127"/>
        <xdr:cNvCxnSpPr/>
      </xdr:nvCxnSpPr>
      <xdr:spPr>
        <a:xfrm flipV="1">
          <a:off x="1130300" y="9752178"/>
          <a:ext cx="889000" cy="2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53886</xdr:rowOff>
    </xdr:from>
    <xdr:to>
      <xdr:col>24</xdr:col>
      <xdr:colOff>114300</xdr:colOff>
      <xdr:row>55</xdr:row>
      <xdr:rowOff>155486</xdr:rowOff>
    </xdr:to>
    <xdr:sp macro="" textlink="">
      <xdr:nvSpPr>
        <xdr:cNvPr id="138" name="楕円 137"/>
        <xdr:cNvSpPr/>
      </xdr:nvSpPr>
      <xdr:spPr>
        <a:xfrm>
          <a:off x="4584700" y="94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32313</xdr:rowOff>
    </xdr:from>
    <xdr:ext cx="534377" cy="259045"/>
    <xdr:sp macro="" textlink="">
      <xdr:nvSpPr>
        <xdr:cNvPr id="139" name="物件費該当値テキスト"/>
        <xdr:cNvSpPr txBox="1"/>
      </xdr:nvSpPr>
      <xdr:spPr>
        <a:xfrm>
          <a:off x="4686300" y="94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107569</xdr:rowOff>
    </xdr:from>
    <xdr:to>
      <xdr:col>20</xdr:col>
      <xdr:colOff>38100</xdr:colOff>
      <xdr:row>54</xdr:row>
      <xdr:rowOff>37719</xdr:rowOff>
    </xdr:to>
    <xdr:sp macro="" textlink="">
      <xdr:nvSpPr>
        <xdr:cNvPr id="140" name="楕円 139"/>
        <xdr:cNvSpPr/>
      </xdr:nvSpPr>
      <xdr:spPr>
        <a:xfrm>
          <a:off x="3746500" y="91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28846</xdr:rowOff>
    </xdr:from>
    <xdr:ext cx="534377" cy="259045"/>
    <xdr:sp macro="" textlink="">
      <xdr:nvSpPr>
        <xdr:cNvPr id="141" name="テキスト ボックス 140"/>
        <xdr:cNvSpPr txBox="1"/>
      </xdr:nvSpPr>
      <xdr:spPr>
        <a:xfrm>
          <a:off x="3530111" y="92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101854</xdr:rowOff>
    </xdr:from>
    <xdr:to>
      <xdr:col>15</xdr:col>
      <xdr:colOff>101600</xdr:colOff>
      <xdr:row>55</xdr:row>
      <xdr:rowOff>32004</xdr:rowOff>
    </xdr:to>
    <xdr:sp macro="" textlink="">
      <xdr:nvSpPr>
        <xdr:cNvPr id="142" name="楕円 141"/>
        <xdr:cNvSpPr/>
      </xdr:nvSpPr>
      <xdr:spPr>
        <a:xfrm>
          <a:off x="2857500" y="93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23131</xdr:rowOff>
    </xdr:from>
    <xdr:ext cx="534377" cy="259045"/>
    <xdr:sp macro="" textlink="">
      <xdr:nvSpPr>
        <xdr:cNvPr id="143" name="テキスト ボックス 142"/>
        <xdr:cNvSpPr txBox="1"/>
      </xdr:nvSpPr>
      <xdr:spPr>
        <a:xfrm>
          <a:off x="2641111" y="94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100178</xdr:rowOff>
    </xdr:from>
    <xdr:to>
      <xdr:col>10</xdr:col>
      <xdr:colOff>165100</xdr:colOff>
      <xdr:row>57</xdr:row>
      <xdr:rowOff>30328</xdr:rowOff>
    </xdr:to>
    <xdr:sp macro="" textlink="">
      <xdr:nvSpPr>
        <xdr:cNvPr id="144" name="楕円 143"/>
        <xdr:cNvSpPr/>
      </xdr:nvSpPr>
      <xdr:spPr>
        <a:xfrm>
          <a:off x="1968500" y="97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21455</xdr:rowOff>
    </xdr:from>
    <xdr:ext cx="534377" cy="259045"/>
    <xdr:sp macro="" textlink="">
      <xdr:nvSpPr>
        <xdr:cNvPr id="145" name="テキスト ボックス 144"/>
        <xdr:cNvSpPr txBox="1"/>
      </xdr:nvSpPr>
      <xdr:spPr>
        <a:xfrm>
          <a:off x="1752111" y="97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148984</xdr:rowOff>
    </xdr:from>
    <xdr:to>
      <xdr:col>6</xdr:col>
      <xdr:colOff>38100</xdr:colOff>
      <xdr:row>58</xdr:row>
      <xdr:rowOff>79134</xdr:rowOff>
    </xdr:to>
    <xdr:sp macro="" textlink="">
      <xdr:nvSpPr>
        <xdr:cNvPr id="146" name="楕円 145"/>
        <xdr:cNvSpPr/>
      </xdr:nvSpPr>
      <xdr:spPr>
        <a:xfrm>
          <a:off x="1079500" y="9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70261</xdr:rowOff>
    </xdr:from>
    <xdr:ext cx="534377" cy="259045"/>
    <xdr:sp macro="" textlink="">
      <xdr:nvSpPr>
        <xdr:cNvPr id="147" name="テキスト ボックス 146"/>
        <xdr:cNvSpPr txBox="1"/>
      </xdr:nvSpPr>
      <xdr:spPr>
        <a:xfrm>
          <a:off x="863111" y="100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152219</xdr:rowOff>
    </xdr:from>
    <xdr:to>
      <xdr:col>24</xdr:col>
      <xdr:colOff>63500</xdr:colOff>
      <xdr:row>79</xdr:row>
      <xdr:rowOff>19957</xdr:rowOff>
    </xdr:to>
    <xdr:cxnSp macro="">
      <xdr:nvCxnSpPr>
        <xdr:cNvPr id="179" name="直線コネクタ 178"/>
        <xdr:cNvCxnSpPr/>
      </xdr:nvCxnSpPr>
      <xdr:spPr>
        <a:xfrm flipV="1">
          <a:off x="3797300" y="1352531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80" name="維持補修費平均値テキスト"/>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19957</xdr:rowOff>
    </xdr:from>
    <xdr:to>
      <xdr:col>19</xdr:col>
      <xdr:colOff>177800</xdr:colOff>
      <xdr:row>79</xdr:row>
      <xdr:rowOff>52178</xdr:rowOff>
    </xdr:to>
    <xdr:cxnSp macro="">
      <xdr:nvCxnSpPr>
        <xdr:cNvPr id="182" name="直線コネクタ 181"/>
        <xdr:cNvCxnSpPr/>
      </xdr:nvCxnSpPr>
      <xdr:spPr>
        <a:xfrm flipV="1">
          <a:off x="2908300" y="13564507"/>
          <a:ext cx="8890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4" name="テキスト ボックス 183"/>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42818</xdr:rowOff>
    </xdr:from>
    <xdr:to>
      <xdr:col>15</xdr:col>
      <xdr:colOff>50800</xdr:colOff>
      <xdr:row>79</xdr:row>
      <xdr:rowOff>52178</xdr:rowOff>
    </xdr:to>
    <xdr:cxnSp macro="">
      <xdr:nvCxnSpPr>
        <xdr:cNvPr id="185" name="直線コネクタ 184"/>
        <xdr:cNvCxnSpPr/>
      </xdr:nvCxnSpPr>
      <xdr:spPr>
        <a:xfrm>
          <a:off x="2019300" y="13587368"/>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7" name="テキスト ボックス 186"/>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42818</xdr:rowOff>
    </xdr:from>
    <xdr:to>
      <xdr:col>10</xdr:col>
      <xdr:colOff>114300</xdr:colOff>
      <xdr:row>79</xdr:row>
      <xdr:rowOff>61759</xdr:rowOff>
    </xdr:to>
    <xdr:cxnSp macro="">
      <xdr:nvCxnSpPr>
        <xdr:cNvPr id="188" name="直線コネクタ 187"/>
        <xdr:cNvCxnSpPr/>
      </xdr:nvCxnSpPr>
      <xdr:spPr>
        <a:xfrm flipV="1">
          <a:off x="1130300" y="13587368"/>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90" name="テキスト ボックス 189"/>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2" name="テキスト ボックス 191"/>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101419</xdr:rowOff>
    </xdr:from>
    <xdr:to>
      <xdr:col>24</xdr:col>
      <xdr:colOff>114300</xdr:colOff>
      <xdr:row>79</xdr:row>
      <xdr:rowOff>31569</xdr:rowOff>
    </xdr:to>
    <xdr:sp macro="" textlink="">
      <xdr:nvSpPr>
        <xdr:cNvPr id="198" name="楕円 197"/>
        <xdr:cNvSpPr/>
      </xdr:nvSpPr>
      <xdr:spPr>
        <a:xfrm>
          <a:off x="4584700" y="134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16346</xdr:rowOff>
    </xdr:from>
    <xdr:ext cx="469744" cy="259045"/>
    <xdr:sp macro="" textlink="">
      <xdr:nvSpPr>
        <xdr:cNvPr id="199" name="維持補修費該当値テキスト"/>
        <xdr:cNvSpPr txBox="1"/>
      </xdr:nvSpPr>
      <xdr:spPr>
        <a:xfrm>
          <a:off x="4686300" y="1338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140607</xdr:rowOff>
    </xdr:from>
    <xdr:to>
      <xdr:col>20</xdr:col>
      <xdr:colOff>38100</xdr:colOff>
      <xdr:row>79</xdr:row>
      <xdr:rowOff>70757</xdr:rowOff>
    </xdr:to>
    <xdr:sp macro="" textlink="">
      <xdr:nvSpPr>
        <xdr:cNvPr id="200" name="楕円 199"/>
        <xdr:cNvSpPr/>
      </xdr:nvSpPr>
      <xdr:spPr>
        <a:xfrm>
          <a:off x="3746500" y="135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61884</xdr:rowOff>
    </xdr:from>
    <xdr:ext cx="469744" cy="259045"/>
    <xdr:sp macro="" textlink="">
      <xdr:nvSpPr>
        <xdr:cNvPr id="201" name="テキスト ボックス 200"/>
        <xdr:cNvSpPr txBox="1"/>
      </xdr:nvSpPr>
      <xdr:spPr>
        <a:xfrm>
          <a:off x="3562428" y="1360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1378</xdr:rowOff>
    </xdr:from>
    <xdr:to>
      <xdr:col>15</xdr:col>
      <xdr:colOff>101600</xdr:colOff>
      <xdr:row>79</xdr:row>
      <xdr:rowOff>102978</xdr:rowOff>
    </xdr:to>
    <xdr:sp macro="" textlink="">
      <xdr:nvSpPr>
        <xdr:cNvPr id="202" name="楕円 201"/>
        <xdr:cNvSpPr/>
      </xdr:nvSpPr>
      <xdr:spPr>
        <a:xfrm>
          <a:off x="2857500" y="13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94105</xdr:rowOff>
    </xdr:from>
    <xdr:ext cx="469744" cy="259045"/>
    <xdr:sp macro="" textlink="">
      <xdr:nvSpPr>
        <xdr:cNvPr id="203" name="テキスト ボックス 202"/>
        <xdr:cNvSpPr txBox="1"/>
      </xdr:nvSpPr>
      <xdr:spPr>
        <a:xfrm>
          <a:off x="2673428" y="136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163468</xdr:rowOff>
    </xdr:from>
    <xdr:to>
      <xdr:col>10</xdr:col>
      <xdr:colOff>165100</xdr:colOff>
      <xdr:row>79</xdr:row>
      <xdr:rowOff>93618</xdr:rowOff>
    </xdr:to>
    <xdr:sp macro="" textlink="">
      <xdr:nvSpPr>
        <xdr:cNvPr id="204" name="楕円 203"/>
        <xdr:cNvSpPr/>
      </xdr:nvSpPr>
      <xdr:spPr>
        <a:xfrm>
          <a:off x="1968500" y="1353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84745</xdr:rowOff>
    </xdr:from>
    <xdr:ext cx="469744" cy="259045"/>
    <xdr:sp macro="" textlink="">
      <xdr:nvSpPr>
        <xdr:cNvPr id="205" name="テキスト ボックス 204"/>
        <xdr:cNvSpPr txBox="1"/>
      </xdr:nvSpPr>
      <xdr:spPr>
        <a:xfrm>
          <a:off x="1784428" y="1362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10959</xdr:rowOff>
    </xdr:from>
    <xdr:to>
      <xdr:col>6</xdr:col>
      <xdr:colOff>38100</xdr:colOff>
      <xdr:row>79</xdr:row>
      <xdr:rowOff>112559</xdr:rowOff>
    </xdr:to>
    <xdr:sp macro="" textlink="">
      <xdr:nvSpPr>
        <xdr:cNvPr id="206" name="楕円 205"/>
        <xdr:cNvSpPr/>
      </xdr:nvSpPr>
      <xdr:spPr>
        <a:xfrm>
          <a:off x="1079500" y="135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103686</xdr:rowOff>
    </xdr:from>
    <xdr:ext cx="469744" cy="259045"/>
    <xdr:sp macro="" textlink="">
      <xdr:nvSpPr>
        <xdr:cNvPr id="207" name="テキスト ボックス 206"/>
        <xdr:cNvSpPr txBox="1"/>
      </xdr:nvSpPr>
      <xdr:spPr>
        <a:xfrm>
          <a:off x="895428" y="1364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34196</xdr:rowOff>
    </xdr:from>
    <xdr:to>
      <xdr:col>24</xdr:col>
      <xdr:colOff>63500</xdr:colOff>
      <xdr:row>97</xdr:row>
      <xdr:rowOff>99489</xdr:rowOff>
    </xdr:to>
    <xdr:cxnSp macro="">
      <xdr:nvCxnSpPr>
        <xdr:cNvPr id="239" name="直線コネクタ 238"/>
        <xdr:cNvCxnSpPr/>
      </xdr:nvCxnSpPr>
      <xdr:spPr>
        <a:xfrm flipV="1">
          <a:off x="3797300" y="16664846"/>
          <a:ext cx="838200" cy="6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40" name="扶助費平均値テキスト"/>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49130</xdr:rowOff>
    </xdr:from>
    <xdr:to>
      <xdr:col>19</xdr:col>
      <xdr:colOff>177800</xdr:colOff>
      <xdr:row>97</xdr:row>
      <xdr:rowOff>99489</xdr:rowOff>
    </xdr:to>
    <xdr:cxnSp macro="">
      <xdr:nvCxnSpPr>
        <xdr:cNvPr id="242" name="直線コネクタ 241"/>
        <xdr:cNvCxnSpPr/>
      </xdr:nvCxnSpPr>
      <xdr:spPr>
        <a:xfrm>
          <a:off x="2908300" y="16679780"/>
          <a:ext cx="889000" cy="5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4" name="テキスト ボックス 243"/>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49130</xdr:rowOff>
    </xdr:from>
    <xdr:to>
      <xdr:col>15</xdr:col>
      <xdr:colOff>50800</xdr:colOff>
      <xdr:row>98</xdr:row>
      <xdr:rowOff>131101</xdr:rowOff>
    </xdr:to>
    <xdr:cxnSp macro="">
      <xdr:nvCxnSpPr>
        <xdr:cNvPr id="245" name="直線コネクタ 244"/>
        <xdr:cNvCxnSpPr/>
      </xdr:nvCxnSpPr>
      <xdr:spPr>
        <a:xfrm flipV="1">
          <a:off x="2019300" y="16679780"/>
          <a:ext cx="889000" cy="25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7" name="テキスト ボックス 246"/>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131101</xdr:rowOff>
    </xdr:from>
    <xdr:to>
      <xdr:col>10</xdr:col>
      <xdr:colOff>114300</xdr:colOff>
      <xdr:row>99</xdr:row>
      <xdr:rowOff>21361</xdr:rowOff>
    </xdr:to>
    <xdr:cxnSp macro="">
      <xdr:nvCxnSpPr>
        <xdr:cNvPr id="248" name="直線コネクタ 247"/>
        <xdr:cNvCxnSpPr/>
      </xdr:nvCxnSpPr>
      <xdr:spPr>
        <a:xfrm flipV="1">
          <a:off x="1130300" y="16933201"/>
          <a:ext cx="8890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50" name="テキスト ボックス 249"/>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2" name="テキスト ボックス 251"/>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154846</xdr:rowOff>
    </xdr:from>
    <xdr:to>
      <xdr:col>24</xdr:col>
      <xdr:colOff>114300</xdr:colOff>
      <xdr:row>97</xdr:row>
      <xdr:rowOff>84996</xdr:rowOff>
    </xdr:to>
    <xdr:sp macro="" textlink="">
      <xdr:nvSpPr>
        <xdr:cNvPr id="258" name="楕円 257"/>
        <xdr:cNvSpPr/>
      </xdr:nvSpPr>
      <xdr:spPr>
        <a:xfrm>
          <a:off x="4584700" y="166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133273</xdr:rowOff>
    </xdr:from>
    <xdr:ext cx="599010" cy="259045"/>
    <xdr:sp macro="" textlink="">
      <xdr:nvSpPr>
        <xdr:cNvPr id="259" name="扶助費該当値テキスト"/>
        <xdr:cNvSpPr txBox="1"/>
      </xdr:nvSpPr>
      <xdr:spPr>
        <a:xfrm>
          <a:off x="4686300" y="1659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48689</xdr:rowOff>
    </xdr:from>
    <xdr:to>
      <xdr:col>20</xdr:col>
      <xdr:colOff>38100</xdr:colOff>
      <xdr:row>97</xdr:row>
      <xdr:rowOff>150289</xdr:rowOff>
    </xdr:to>
    <xdr:sp macro="" textlink="">
      <xdr:nvSpPr>
        <xdr:cNvPr id="260" name="楕円 259"/>
        <xdr:cNvSpPr/>
      </xdr:nvSpPr>
      <xdr:spPr>
        <a:xfrm>
          <a:off x="3746500" y="166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141416</xdr:rowOff>
    </xdr:from>
    <xdr:ext cx="599010" cy="259045"/>
    <xdr:sp macro="" textlink="">
      <xdr:nvSpPr>
        <xdr:cNvPr id="261" name="テキスト ボックス 260"/>
        <xdr:cNvSpPr txBox="1"/>
      </xdr:nvSpPr>
      <xdr:spPr>
        <a:xfrm>
          <a:off x="3497795" y="1677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169780</xdr:rowOff>
    </xdr:from>
    <xdr:to>
      <xdr:col>15</xdr:col>
      <xdr:colOff>101600</xdr:colOff>
      <xdr:row>97</xdr:row>
      <xdr:rowOff>99930</xdr:rowOff>
    </xdr:to>
    <xdr:sp macro="" textlink="">
      <xdr:nvSpPr>
        <xdr:cNvPr id="262" name="楕円 261"/>
        <xdr:cNvSpPr/>
      </xdr:nvSpPr>
      <xdr:spPr>
        <a:xfrm>
          <a:off x="2857500" y="166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91057</xdr:rowOff>
    </xdr:from>
    <xdr:ext cx="599010" cy="259045"/>
    <xdr:sp macro="" textlink="">
      <xdr:nvSpPr>
        <xdr:cNvPr id="263" name="テキスト ボックス 262"/>
        <xdr:cNvSpPr txBox="1"/>
      </xdr:nvSpPr>
      <xdr:spPr>
        <a:xfrm>
          <a:off x="2608795" y="1672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80301</xdr:rowOff>
    </xdr:from>
    <xdr:to>
      <xdr:col>10</xdr:col>
      <xdr:colOff>165100</xdr:colOff>
      <xdr:row>99</xdr:row>
      <xdr:rowOff>10451</xdr:rowOff>
    </xdr:to>
    <xdr:sp macro="" textlink="">
      <xdr:nvSpPr>
        <xdr:cNvPr id="264" name="楕円 263"/>
        <xdr:cNvSpPr/>
      </xdr:nvSpPr>
      <xdr:spPr>
        <a:xfrm>
          <a:off x="1968500" y="168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1578</xdr:rowOff>
    </xdr:from>
    <xdr:ext cx="599010" cy="259045"/>
    <xdr:sp macro="" textlink="">
      <xdr:nvSpPr>
        <xdr:cNvPr id="265" name="テキスト ボックス 264"/>
        <xdr:cNvSpPr txBox="1"/>
      </xdr:nvSpPr>
      <xdr:spPr>
        <a:xfrm>
          <a:off x="1719795" y="1697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142011</xdr:rowOff>
    </xdr:from>
    <xdr:to>
      <xdr:col>6</xdr:col>
      <xdr:colOff>38100</xdr:colOff>
      <xdr:row>99</xdr:row>
      <xdr:rowOff>72161</xdr:rowOff>
    </xdr:to>
    <xdr:sp macro="" textlink="">
      <xdr:nvSpPr>
        <xdr:cNvPr id="266" name="楕円 265"/>
        <xdr:cNvSpPr/>
      </xdr:nvSpPr>
      <xdr:spPr>
        <a:xfrm>
          <a:off x="1079500" y="169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63288</xdr:rowOff>
    </xdr:from>
    <xdr:ext cx="599010" cy="259045"/>
    <xdr:sp macro="" textlink="">
      <xdr:nvSpPr>
        <xdr:cNvPr id="267" name="テキスト ボックス 266"/>
        <xdr:cNvSpPr txBox="1"/>
      </xdr:nvSpPr>
      <xdr:spPr>
        <a:xfrm>
          <a:off x="830795" y="170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2" name="直線コネクタ 291"/>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3" name="補助費等最小値テキスト"/>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4" name="直線コネクタ 293"/>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5" name="補助費等最大値テキスト"/>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6" name="直線コネクタ 295"/>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34963</xdr:rowOff>
    </xdr:from>
    <xdr:to>
      <xdr:col>55</xdr:col>
      <xdr:colOff>0</xdr:colOff>
      <xdr:row>38</xdr:row>
      <xdr:rowOff>55715</xdr:rowOff>
    </xdr:to>
    <xdr:cxnSp macro="">
      <xdr:nvCxnSpPr>
        <xdr:cNvPr id="297" name="直線コネクタ 296"/>
        <xdr:cNvCxnSpPr/>
      </xdr:nvCxnSpPr>
      <xdr:spPr>
        <a:xfrm>
          <a:off x="9639300" y="6550063"/>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8" name="補助費等平均値テキスト"/>
        <xdr:cNvSpPr txBox="1"/>
      </xdr:nvSpPr>
      <xdr:spPr>
        <a:xfrm>
          <a:off x="10528300" y="651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9" name="フローチャート: 判断 298"/>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34963</xdr:rowOff>
    </xdr:from>
    <xdr:to>
      <xdr:col>50</xdr:col>
      <xdr:colOff>114300</xdr:colOff>
      <xdr:row>38</xdr:row>
      <xdr:rowOff>63741</xdr:rowOff>
    </xdr:to>
    <xdr:cxnSp macro="">
      <xdr:nvCxnSpPr>
        <xdr:cNvPr id="300" name="直線コネクタ 299"/>
        <xdr:cNvCxnSpPr/>
      </xdr:nvCxnSpPr>
      <xdr:spPr>
        <a:xfrm flipV="1">
          <a:off x="8750300" y="6550063"/>
          <a:ext cx="889000" cy="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1" name="フローチャート: 判断 300"/>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2" name="テキスト ボックス 301"/>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157150</xdr:rowOff>
    </xdr:from>
    <xdr:to>
      <xdr:col>45</xdr:col>
      <xdr:colOff>177800</xdr:colOff>
      <xdr:row>38</xdr:row>
      <xdr:rowOff>63741</xdr:rowOff>
    </xdr:to>
    <xdr:cxnSp macro="">
      <xdr:nvCxnSpPr>
        <xdr:cNvPr id="303" name="直線コネクタ 302"/>
        <xdr:cNvCxnSpPr/>
      </xdr:nvCxnSpPr>
      <xdr:spPr>
        <a:xfrm>
          <a:off x="7861300" y="5300650"/>
          <a:ext cx="889000" cy="12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4" name="フローチャート: 判断 303"/>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5" name="テキスト ボックス 304"/>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157150</xdr:rowOff>
    </xdr:from>
    <xdr:to>
      <xdr:col>41</xdr:col>
      <xdr:colOff>50800</xdr:colOff>
      <xdr:row>38</xdr:row>
      <xdr:rowOff>112014</xdr:rowOff>
    </xdr:to>
    <xdr:cxnSp macro="">
      <xdr:nvCxnSpPr>
        <xdr:cNvPr id="306" name="直線コネクタ 305"/>
        <xdr:cNvCxnSpPr/>
      </xdr:nvCxnSpPr>
      <xdr:spPr>
        <a:xfrm flipV="1">
          <a:off x="6972300" y="5300650"/>
          <a:ext cx="889000" cy="13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7" name="フローチャート: 判断 306"/>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8" name="テキスト ボックス 307"/>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9" name="フローチャート: 判断 308"/>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10" name="テキスト ボックス 309"/>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4915</xdr:rowOff>
    </xdr:from>
    <xdr:to>
      <xdr:col>55</xdr:col>
      <xdr:colOff>50800</xdr:colOff>
      <xdr:row>38</xdr:row>
      <xdr:rowOff>106515</xdr:rowOff>
    </xdr:to>
    <xdr:sp macro="" textlink="">
      <xdr:nvSpPr>
        <xdr:cNvPr id="316" name="楕円 315"/>
        <xdr:cNvSpPr/>
      </xdr:nvSpPr>
      <xdr:spPr>
        <a:xfrm>
          <a:off x="10426700" y="6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27792</xdr:rowOff>
    </xdr:from>
    <xdr:ext cx="534377" cy="259045"/>
    <xdr:sp macro="" textlink="">
      <xdr:nvSpPr>
        <xdr:cNvPr id="317" name="補助費等該当値テキスト"/>
        <xdr:cNvSpPr txBox="1"/>
      </xdr:nvSpPr>
      <xdr:spPr>
        <a:xfrm>
          <a:off x="10528300" y="63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155613</xdr:rowOff>
    </xdr:from>
    <xdr:to>
      <xdr:col>50</xdr:col>
      <xdr:colOff>165100</xdr:colOff>
      <xdr:row>38</xdr:row>
      <xdr:rowOff>85763</xdr:rowOff>
    </xdr:to>
    <xdr:sp macro="" textlink="">
      <xdr:nvSpPr>
        <xdr:cNvPr id="318" name="楕円 317"/>
        <xdr:cNvSpPr/>
      </xdr:nvSpPr>
      <xdr:spPr>
        <a:xfrm>
          <a:off x="9588500" y="64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76890</xdr:rowOff>
    </xdr:from>
    <xdr:ext cx="534377" cy="259045"/>
    <xdr:sp macro="" textlink="">
      <xdr:nvSpPr>
        <xdr:cNvPr id="319" name="テキスト ボックス 318"/>
        <xdr:cNvSpPr txBox="1"/>
      </xdr:nvSpPr>
      <xdr:spPr>
        <a:xfrm>
          <a:off x="9372111" y="659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12941</xdr:rowOff>
    </xdr:from>
    <xdr:to>
      <xdr:col>46</xdr:col>
      <xdr:colOff>38100</xdr:colOff>
      <xdr:row>38</xdr:row>
      <xdr:rowOff>114541</xdr:rowOff>
    </xdr:to>
    <xdr:sp macro="" textlink="">
      <xdr:nvSpPr>
        <xdr:cNvPr id="320" name="楕円 319"/>
        <xdr:cNvSpPr/>
      </xdr:nvSpPr>
      <xdr:spPr>
        <a:xfrm>
          <a:off x="8699500" y="65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105668</xdr:rowOff>
    </xdr:from>
    <xdr:ext cx="534377" cy="259045"/>
    <xdr:sp macro="" textlink="">
      <xdr:nvSpPr>
        <xdr:cNvPr id="321" name="テキスト ボックス 320"/>
        <xdr:cNvSpPr txBox="1"/>
      </xdr:nvSpPr>
      <xdr:spPr>
        <a:xfrm>
          <a:off x="8483111" y="66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106350</xdr:rowOff>
    </xdr:from>
    <xdr:to>
      <xdr:col>41</xdr:col>
      <xdr:colOff>101600</xdr:colOff>
      <xdr:row>31</xdr:row>
      <xdr:rowOff>36500</xdr:rowOff>
    </xdr:to>
    <xdr:sp macro="" textlink="">
      <xdr:nvSpPr>
        <xdr:cNvPr id="322" name="楕円 321"/>
        <xdr:cNvSpPr/>
      </xdr:nvSpPr>
      <xdr:spPr>
        <a:xfrm>
          <a:off x="7810500" y="52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53027</xdr:rowOff>
    </xdr:from>
    <xdr:ext cx="599010" cy="259045"/>
    <xdr:sp macro="" textlink="">
      <xdr:nvSpPr>
        <xdr:cNvPr id="323" name="テキスト ボックス 322"/>
        <xdr:cNvSpPr txBox="1"/>
      </xdr:nvSpPr>
      <xdr:spPr>
        <a:xfrm>
          <a:off x="7561795" y="50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61214</xdr:rowOff>
    </xdr:from>
    <xdr:to>
      <xdr:col>36</xdr:col>
      <xdr:colOff>165100</xdr:colOff>
      <xdr:row>38</xdr:row>
      <xdr:rowOff>162814</xdr:rowOff>
    </xdr:to>
    <xdr:sp macro="" textlink="">
      <xdr:nvSpPr>
        <xdr:cNvPr id="324" name="楕円 323"/>
        <xdr:cNvSpPr/>
      </xdr:nvSpPr>
      <xdr:spPr>
        <a:xfrm>
          <a:off x="6921500" y="65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7891</xdr:rowOff>
    </xdr:from>
    <xdr:ext cx="534377" cy="259045"/>
    <xdr:sp macro="" textlink="">
      <xdr:nvSpPr>
        <xdr:cNvPr id="325" name="テキスト ボックス 324"/>
        <xdr:cNvSpPr txBox="1"/>
      </xdr:nvSpPr>
      <xdr:spPr>
        <a:xfrm>
          <a:off x="6705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0" name="直線コネクタ 349"/>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1" name="普通建設事業費最小値テキスト"/>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2" name="直線コネクタ 351"/>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3" name="普通建設事業費最大値テキスト"/>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4" name="直線コネクタ 353"/>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50260</xdr:rowOff>
    </xdr:from>
    <xdr:to>
      <xdr:col>55</xdr:col>
      <xdr:colOff>0</xdr:colOff>
      <xdr:row>55</xdr:row>
      <xdr:rowOff>89656</xdr:rowOff>
    </xdr:to>
    <xdr:cxnSp macro="">
      <xdr:nvCxnSpPr>
        <xdr:cNvPr id="355" name="直線コネクタ 354"/>
        <xdr:cNvCxnSpPr/>
      </xdr:nvCxnSpPr>
      <xdr:spPr>
        <a:xfrm>
          <a:off x="9639300" y="9480010"/>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6" name="普通建設事業費平均値テキスト"/>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7" name="フローチャート: 判断 356"/>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23305</xdr:rowOff>
    </xdr:from>
    <xdr:to>
      <xdr:col>50</xdr:col>
      <xdr:colOff>114300</xdr:colOff>
      <xdr:row>55</xdr:row>
      <xdr:rowOff>50260</xdr:rowOff>
    </xdr:to>
    <xdr:cxnSp macro="">
      <xdr:nvCxnSpPr>
        <xdr:cNvPr id="358" name="直線コネクタ 357"/>
        <xdr:cNvCxnSpPr/>
      </xdr:nvCxnSpPr>
      <xdr:spPr>
        <a:xfrm>
          <a:off x="8750300" y="8938705"/>
          <a:ext cx="889000" cy="54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9" name="フローチャート: 判断 358"/>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60" name="テキスト ボックス 359"/>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23305</xdr:rowOff>
    </xdr:from>
    <xdr:to>
      <xdr:col>45</xdr:col>
      <xdr:colOff>177800</xdr:colOff>
      <xdr:row>54</xdr:row>
      <xdr:rowOff>122479</xdr:rowOff>
    </xdr:to>
    <xdr:cxnSp macro="">
      <xdr:nvCxnSpPr>
        <xdr:cNvPr id="361" name="直線コネクタ 360"/>
        <xdr:cNvCxnSpPr/>
      </xdr:nvCxnSpPr>
      <xdr:spPr>
        <a:xfrm flipV="1">
          <a:off x="7861300" y="8938705"/>
          <a:ext cx="889000" cy="44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2" name="フローチャート: 判断 361"/>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3" name="テキスト ボックス 362"/>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89160</xdr:rowOff>
    </xdr:from>
    <xdr:to>
      <xdr:col>41</xdr:col>
      <xdr:colOff>50800</xdr:colOff>
      <xdr:row>54</xdr:row>
      <xdr:rowOff>122479</xdr:rowOff>
    </xdr:to>
    <xdr:cxnSp macro="">
      <xdr:nvCxnSpPr>
        <xdr:cNvPr id="364" name="直線コネクタ 363"/>
        <xdr:cNvCxnSpPr/>
      </xdr:nvCxnSpPr>
      <xdr:spPr>
        <a:xfrm>
          <a:off x="6972300" y="9347460"/>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5" name="フローチャート: 判断 364"/>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6" name="テキスト ボックス 365"/>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7" name="フローチャート: 判断 366"/>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8" name="テキスト ボックス 367"/>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38856</xdr:rowOff>
    </xdr:from>
    <xdr:to>
      <xdr:col>55</xdr:col>
      <xdr:colOff>50800</xdr:colOff>
      <xdr:row>55</xdr:row>
      <xdr:rowOff>140456</xdr:rowOff>
    </xdr:to>
    <xdr:sp macro="" textlink="">
      <xdr:nvSpPr>
        <xdr:cNvPr id="374" name="楕円 373"/>
        <xdr:cNvSpPr/>
      </xdr:nvSpPr>
      <xdr:spPr>
        <a:xfrm>
          <a:off x="10426700" y="94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17283</xdr:rowOff>
    </xdr:from>
    <xdr:ext cx="534377" cy="259045"/>
    <xdr:sp macro="" textlink="">
      <xdr:nvSpPr>
        <xdr:cNvPr id="375" name="普通建設事業費該当値テキスト"/>
        <xdr:cNvSpPr txBox="1"/>
      </xdr:nvSpPr>
      <xdr:spPr>
        <a:xfrm>
          <a:off x="10528300" y="94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170910</xdr:rowOff>
    </xdr:from>
    <xdr:to>
      <xdr:col>50</xdr:col>
      <xdr:colOff>165100</xdr:colOff>
      <xdr:row>55</xdr:row>
      <xdr:rowOff>101060</xdr:rowOff>
    </xdr:to>
    <xdr:sp macro="" textlink="">
      <xdr:nvSpPr>
        <xdr:cNvPr id="376" name="楕円 375"/>
        <xdr:cNvSpPr/>
      </xdr:nvSpPr>
      <xdr:spPr>
        <a:xfrm>
          <a:off x="9588500" y="94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92187</xdr:rowOff>
    </xdr:from>
    <xdr:ext cx="534377" cy="259045"/>
    <xdr:sp macro="" textlink="">
      <xdr:nvSpPr>
        <xdr:cNvPr id="377" name="テキスト ボックス 376"/>
        <xdr:cNvSpPr txBox="1"/>
      </xdr:nvSpPr>
      <xdr:spPr>
        <a:xfrm>
          <a:off x="9372111" y="95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143955</xdr:rowOff>
    </xdr:from>
    <xdr:to>
      <xdr:col>46</xdr:col>
      <xdr:colOff>38100</xdr:colOff>
      <xdr:row>52</xdr:row>
      <xdr:rowOff>74105</xdr:rowOff>
    </xdr:to>
    <xdr:sp macro="" textlink="">
      <xdr:nvSpPr>
        <xdr:cNvPr id="378" name="楕円 377"/>
        <xdr:cNvSpPr/>
      </xdr:nvSpPr>
      <xdr:spPr>
        <a:xfrm>
          <a:off x="8699500" y="88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90632</xdr:rowOff>
    </xdr:from>
    <xdr:ext cx="534377" cy="259045"/>
    <xdr:sp macro="" textlink="">
      <xdr:nvSpPr>
        <xdr:cNvPr id="379" name="テキスト ボックス 378"/>
        <xdr:cNvSpPr txBox="1"/>
      </xdr:nvSpPr>
      <xdr:spPr>
        <a:xfrm>
          <a:off x="8483111" y="86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71679</xdr:rowOff>
    </xdr:from>
    <xdr:to>
      <xdr:col>41</xdr:col>
      <xdr:colOff>101600</xdr:colOff>
      <xdr:row>55</xdr:row>
      <xdr:rowOff>1829</xdr:rowOff>
    </xdr:to>
    <xdr:sp macro="" textlink="">
      <xdr:nvSpPr>
        <xdr:cNvPr id="380" name="楕円 379"/>
        <xdr:cNvSpPr/>
      </xdr:nvSpPr>
      <xdr:spPr>
        <a:xfrm>
          <a:off x="7810500" y="932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18356</xdr:rowOff>
    </xdr:from>
    <xdr:ext cx="534377" cy="259045"/>
    <xdr:sp macro="" textlink="">
      <xdr:nvSpPr>
        <xdr:cNvPr id="381" name="テキスト ボックス 380"/>
        <xdr:cNvSpPr txBox="1"/>
      </xdr:nvSpPr>
      <xdr:spPr>
        <a:xfrm>
          <a:off x="7594111" y="91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38360</xdr:rowOff>
    </xdr:from>
    <xdr:to>
      <xdr:col>36</xdr:col>
      <xdr:colOff>165100</xdr:colOff>
      <xdr:row>54</xdr:row>
      <xdr:rowOff>139960</xdr:rowOff>
    </xdr:to>
    <xdr:sp macro="" textlink="">
      <xdr:nvSpPr>
        <xdr:cNvPr id="382" name="楕円 381"/>
        <xdr:cNvSpPr/>
      </xdr:nvSpPr>
      <xdr:spPr>
        <a:xfrm>
          <a:off x="6921500" y="9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156487</xdr:rowOff>
    </xdr:from>
    <xdr:ext cx="534377" cy="259045"/>
    <xdr:sp macro="" textlink="">
      <xdr:nvSpPr>
        <xdr:cNvPr id="383" name="テキスト ボックス 382"/>
        <xdr:cNvSpPr txBox="1"/>
      </xdr:nvSpPr>
      <xdr:spPr>
        <a:xfrm>
          <a:off x="6705111" y="90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7" name="直線コネクタ 406"/>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8" name="普通建設事業費 （ うち新規整備　）最小値テキスト"/>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9" name="直線コネクタ 408"/>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0" name="普通建設事業費 （ うち新規整備　）最大値テキスト"/>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1" name="直線コネクタ 410"/>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166408</xdr:rowOff>
    </xdr:from>
    <xdr:to>
      <xdr:col>55</xdr:col>
      <xdr:colOff>0</xdr:colOff>
      <xdr:row>75</xdr:row>
      <xdr:rowOff>96533</xdr:rowOff>
    </xdr:to>
    <xdr:cxnSp macro="">
      <xdr:nvCxnSpPr>
        <xdr:cNvPr id="412" name="直線コネクタ 411"/>
        <xdr:cNvCxnSpPr/>
      </xdr:nvCxnSpPr>
      <xdr:spPr>
        <a:xfrm flipV="1">
          <a:off x="9639300" y="12853708"/>
          <a:ext cx="838200" cy="10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3" name="普通建設事業費 （ うち新規整備　）平均値テキスト"/>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4" name="フローチャート: 判断 413"/>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33858</xdr:rowOff>
    </xdr:from>
    <xdr:to>
      <xdr:col>50</xdr:col>
      <xdr:colOff>114300</xdr:colOff>
      <xdr:row>75</xdr:row>
      <xdr:rowOff>96533</xdr:rowOff>
    </xdr:to>
    <xdr:cxnSp macro="">
      <xdr:nvCxnSpPr>
        <xdr:cNvPr id="415" name="直線コネクタ 414"/>
        <xdr:cNvCxnSpPr/>
      </xdr:nvCxnSpPr>
      <xdr:spPr>
        <a:xfrm>
          <a:off x="8750300" y="12549708"/>
          <a:ext cx="889000" cy="4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6" name="フローチャート: 判断 415"/>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7" name="テキスト ボックス 416"/>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33858</xdr:rowOff>
    </xdr:from>
    <xdr:to>
      <xdr:col>45</xdr:col>
      <xdr:colOff>177800</xdr:colOff>
      <xdr:row>74</xdr:row>
      <xdr:rowOff>33477</xdr:rowOff>
    </xdr:to>
    <xdr:cxnSp macro="">
      <xdr:nvCxnSpPr>
        <xdr:cNvPr id="418" name="直線コネクタ 417"/>
        <xdr:cNvCxnSpPr/>
      </xdr:nvCxnSpPr>
      <xdr:spPr>
        <a:xfrm flipV="1">
          <a:off x="7861300" y="12549708"/>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9" name="フローチャート: 判断 418"/>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20" name="テキスト ボックス 419"/>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50165</xdr:rowOff>
    </xdr:from>
    <xdr:to>
      <xdr:col>41</xdr:col>
      <xdr:colOff>50800</xdr:colOff>
      <xdr:row>74</xdr:row>
      <xdr:rowOff>33477</xdr:rowOff>
    </xdr:to>
    <xdr:cxnSp macro="">
      <xdr:nvCxnSpPr>
        <xdr:cNvPr id="421" name="直線コネクタ 420"/>
        <xdr:cNvCxnSpPr/>
      </xdr:nvCxnSpPr>
      <xdr:spPr>
        <a:xfrm>
          <a:off x="6972300" y="12394565"/>
          <a:ext cx="889000" cy="3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2" name="フローチャート: 判断 421"/>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3" name="テキスト ボックス 422"/>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4" name="フローチャート: 判断 423"/>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5" name="テキスト ボックス 424"/>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115608</xdr:rowOff>
    </xdr:from>
    <xdr:to>
      <xdr:col>55</xdr:col>
      <xdr:colOff>50800</xdr:colOff>
      <xdr:row>75</xdr:row>
      <xdr:rowOff>45758</xdr:rowOff>
    </xdr:to>
    <xdr:sp macro="" textlink="">
      <xdr:nvSpPr>
        <xdr:cNvPr id="431" name="楕円 430"/>
        <xdr:cNvSpPr/>
      </xdr:nvSpPr>
      <xdr:spPr>
        <a:xfrm>
          <a:off x="10426700" y="128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138485</xdr:rowOff>
    </xdr:from>
    <xdr:ext cx="534377" cy="259045"/>
    <xdr:sp macro="" textlink="">
      <xdr:nvSpPr>
        <xdr:cNvPr id="432" name="普通建設事業費 （ うち新規整備　）該当値テキスト"/>
        <xdr:cNvSpPr txBox="1"/>
      </xdr:nvSpPr>
      <xdr:spPr>
        <a:xfrm>
          <a:off x="10528300" y="126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45733</xdr:rowOff>
    </xdr:from>
    <xdr:to>
      <xdr:col>50</xdr:col>
      <xdr:colOff>165100</xdr:colOff>
      <xdr:row>75</xdr:row>
      <xdr:rowOff>147334</xdr:rowOff>
    </xdr:to>
    <xdr:sp macro="" textlink="">
      <xdr:nvSpPr>
        <xdr:cNvPr id="433" name="楕円 432"/>
        <xdr:cNvSpPr/>
      </xdr:nvSpPr>
      <xdr:spPr>
        <a:xfrm>
          <a:off x="9588500" y="12904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163860</xdr:rowOff>
    </xdr:from>
    <xdr:ext cx="534377" cy="259045"/>
    <xdr:sp macro="" textlink="">
      <xdr:nvSpPr>
        <xdr:cNvPr id="434" name="テキスト ボックス 433"/>
        <xdr:cNvSpPr txBox="1"/>
      </xdr:nvSpPr>
      <xdr:spPr>
        <a:xfrm>
          <a:off x="9372111" y="126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154508</xdr:rowOff>
    </xdr:from>
    <xdr:to>
      <xdr:col>46</xdr:col>
      <xdr:colOff>38100</xdr:colOff>
      <xdr:row>73</xdr:row>
      <xdr:rowOff>84658</xdr:rowOff>
    </xdr:to>
    <xdr:sp macro="" textlink="">
      <xdr:nvSpPr>
        <xdr:cNvPr id="435" name="楕円 434"/>
        <xdr:cNvSpPr/>
      </xdr:nvSpPr>
      <xdr:spPr>
        <a:xfrm>
          <a:off x="8699500" y="124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101185</xdr:rowOff>
    </xdr:from>
    <xdr:ext cx="534377" cy="259045"/>
    <xdr:sp macro="" textlink="">
      <xdr:nvSpPr>
        <xdr:cNvPr id="436" name="テキスト ボックス 435"/>
        <xdr:cNvSpPr txBox="1"/>
      </xdr:nvSpPr>
      <xdr:spPr>
        <a:xfrm>
          <a:off x="8483111" y="122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154127</xdr:rowOff>
    </xdr:from>
    <xdr:to>
      <xdr:col>41</xdr:col>
      <xdr:colOff>101600</xdr:colOff>
      <xdr:row>74</xdr:row>
      <xdr:rowOff>84277</xdr:rowOff>
    </xdr:to>
    <xdr:sp macro="" textlink="">
      <xdr:nvSpPr>
        <xdr:cNvPr id="437" name="楕円 436"/>
        <xdr:cNvSpPr/>
      </xdr:nvSpPr>
      <xdr:spPr>
        <a:xfrm>
          <a:off x="7810500" y="126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100804</xdr:rowOff>
    </xdr:from>
    <xdr:ext cx="534377" cy="259045"/>
    <xdr:sp macro="" textlink="">
      <xdr:nvSpPr>
        <xdr:cNvPr id="438" name="テキスト ボックス 437"/>
        <xdr:cNvSpPr txBox="1"/>
      </xdr:nvSpPr>
      <xdr:spPr>
        <a:xfrm>
          <a:off x="7594111" y="124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170815</xdr:rowOff>
    </xdr:from>
    <xdr:to>
      <xdr:col>36</xdr:col>
      <xdr:colOff>165100</xdr:colOff>
      <xdr:row>72</xdr:row>
      <xdr:rowOff>100965</xdr:rowOff>
    </xdr:to>
    <xdr:sp macro="" textlink="">
      <xdr:nvSpPr>
        <xdr:cNvPr id="439" name="楕円 438"/>
        <xdr:cNvSpPr/>
      </xdr:nvSpPr>
      <xdr:spPr>
        <a:xfrm>
          <a:off x="6921500" y="123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117492</xdr:rowOff>
    </xdr:from>
    <xdr:ext cx="534377" cy="259045"/>
    <xdr:sp macro="" textlink="">
      <xdr:nvSpPr>
        <xdr:cNvPr id="440" name="テキスト ボックス 439"/>
        <xdr:cNvSpPr txBox="1"/>
      </xdr:nvSpPr>
      <xdr:spPr>
        <a:xfrm>
          <a:off x="6705111" y="121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96038</xdr:rowOff>
    </xdr:from>
    <xdr:to>
      <xdr:col>55</xdr:col>
      <xdr:colOff>0</xdr:colOff>
      <xdr:row>97</xdr:row>
      <xdr:rowOff>143652</xdr:rowOff>
    </xdr:to>
    <xdr:cxnSp macro="">
      <xdr:nvCxnSpPr>
        <xdr:cNvPr id="472" name="直線コネクタ 471"/>
        <xdr:cNvCxnSpPr/>
      </xdr:nvCxnSpPr>
      <xdr:spPr>
        <a:xfrm flipV="1">
          <a:off x="9639300" y="16726688"/>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3" name="普通建設事業費 （ うち更新整備　）平均値テキスト"/>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143652</xdr:rowOff>
    </xdr:from>
    <xdr:to>
      <xdr:col>50</xdr:col>
      <xdr:colOff>114300</xdr:colOff>
      <xdr:row>98</xdr:row>
      <xdr:rowOff>17138</xdr:rowOff>
    </xdr:to>
    <xdr:cxnSp macro="">
      <xdr:nvCxnSpPr>
        <xdr:cNvPr id="475" name="直線コネクタ 474"/>
        <xdr:cNvCxnSpPr/>
      </xdr:nvCxnSpPr>
      <xdr:spPr>
        <a:xfrm flipV="1">
          <a:off x="8750300" y="16774302"/>
          <a:ext cx="8890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7" name="テキスト ボックス 476"/>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126572</xdr:rowOff>
    </xdr:from>
    <xdr:to>
      <xdr:col>45</xdr:col>
      <xdr:colOff>177800</xdr:colOff>
      <xdr:row>98</xdr:row>
      <xdr:rowOff>17138</xdr:rowOff>
    </xdr:to>
    <xdr:cxnSp macro="">
      <xdr:nvCxnSpPr>
        <xdr:cNvPr id="478" name="直線コネクタ 477"/>
        <xdr:cNvCxnSpPr/>
      </xdr:nvCxnSpPr>
      <xdr:spPr>
        <a:xfrm>
          <a:off x="7861300" y="16757222"/>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80" name="テキスト ボックス 479"/>
        <xdr:cNvSpPr txBox="1"/>
      </xdr:nvSpPr>
      <xdr:spPr>
        <a:xfrm>
          <a:off x="8483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126572</xdr:rowOff>
    </xdr:from>
    <xdr:to>
      <xdr:col>41</xdr:col>
      <xdr:colOff>50800</xdr:colOff>
      <xdr:row>98</xdr:row>
      <xdr:rowOff>156942</xdr:rowOff>
    </xdr:to>
    <xdr:cxnSp macro="">
      <xdr:nvCxnSpPr>
        <xdr:cNvPr id="481" name="直線コネクタ 480"/>
        <xdr:cNvCxnSpPr/>
      </xdr:nvCxnSpPr>
      <xdr:spPr>
        <a:xfrm flipV="1">
          <a:off x="6972300" y="16757222"/>
          <a:ext cx="889000" cy="20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3" name="テキスト ボックス 482"/>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5" name="テキスト ボックス 484"/>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45238</xdr:rowOff>
    </xdr:from>
    <xdr:to>
      <xdr:col>55</xdr:col>
      <xdr:colOff>50800</xdr:colOff>
      <xdr:row>97</xdr:row>
      <xdr:rowOff>146838</xdr:rowOff>
    </xdr:to>
    <xdr:sp macro="" textlink="">
      <xdr:nvSpPr>
        <xdr:cNvPr id="491" name="楕円 490"/>
        <xdr:cNvSpPr/>
      </xdr:nvSpPr>
      <xdr:spPr>
        <a:xfrm>
          <a:off x="10426700" y="166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23665</xdr:rowOff>
    </xdr:from>
    <xdr:ext cx="534377" cy="259045"/>
    <xdr:sp macro="" textlink="">
      <xdr:nvSpPr>
        <xdr:cNvPr id="492" name="普通建設事業費 （ うち更新整備　）該当値テキスト"/>
        <xdr:cNvSpPr txBox="1"/>
      </xdr:nvSpPr>
      <xdr:spPr>
        <a:xfrm>
          <a:off x="10528300" y="166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92852</xdr:rowOff>
    </xdr:from>
    <xdr:to>
      <xdr:col>50</xdr:col>
      <xdr:colOff>165100</xdr:colOff>
      <xdr:row>98</xdr:row>
      <xdr:rowOff>23002</xdr:rowOff>
    </xdr:to>
    <xdr:sp macro="" textlink="">
      <xdr:nvSpPr>
        <xdr:cNvPr id="493" name="楕円 492"/>
        <xdr:cNvSpPr/>
      </xdr:nvSpPr>
      <xdr:spPr>
        <a:xfrm>
          <a:off x="9588500" y="167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14129</xdr:rowOff>
    </xdr:from>
    <xdr:ext cx="534377" cy="259045"/>
    <xdr:sp macro="" textlink="">
      <xdr:nvSpPr>
        <xdr:cNvPr id="494" name="テキスト ボックス 493"/>
        <xdr:cNvSpPr txBox="1"/>
      </xdr:nvSpPr>
      <xdr:spPr>
        <a:xfrm>
          <a:off x="9372111" y="1681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137788</xdr:rowOff>
    </xdr:from>
    <xdr:to>
      <xdr:col>46</xdr:col>
      <xdr:colOff>38100</xdr:colOff>
      <xdr:row>98</xdr:row>
      <xdr:rowOff>67938</xdr:rowOff>
    </xdr:to>
    <xdr:sp macro="" textlink="">
      <xdr:nvSpPr>
        <xdr:cNvPr id="495" name="楕円 494"/>
        <xdr:cNvSpPr/>
      </xdr:nvSpPr>
      <xdr:spPr>
        <a:xfrm>
          <a:off x="8699500" y="167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59065</xdr:rowOff>
    </xdr:from>
    <xdr:ext cx="534377" cy="259045"/>
    <xdr:sp macro="" textlink="">
      <xdr:nvSpPr>
        <xdr:cNvPr id="496" name="テキスト ボックス 495"/>
        <xdr:cNvSpPr txBox="1"/>
      </xdr:nvSpPr>
      <xdr:spPr>
        <a:xfrm>
          <a:off x="8483111" y="168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75772</xdr:rowOff>
    </xdr:from>
    <xdr:to>
      <xdr:col>41</xdr:col>
      <xdr:colOff>101600</xdr:colOff>
      <xdr:row>98</xdr:row>
      <xdr:rowOff>5922</xdr:rowOff>
    </xdr:to>
    <xdr:sp macro="" textlink="">
      <xdr:nvSpPr>
        <xdr:cNvPr id="497" name="楕円 496"/>
        <xdr:cNvSpPr/>
      </xdr:nvSpPr>
      <xdr:spPr>
        <a:xfrm>
          <a:off x="7810500" y="167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168499</xdr:rowOff>
    </xdr:from>
    <xdr:ext cx="534377" cy="259045"/>
    <xdr:sp macro="" textlink="">
      <xdr:nvSpPr>
        <xdr:cNvPr id="498" name="テキスト ボックス 497"/>
        <xdr:cNvSpPr txBox="1"/>
      </xdr:nvSpPr>
      <xdr:spPr>
        <a:xfrm>
          <a:off x="7594111" y="167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106142</xdr:rowOff>
    </xdr:from>
    <xdr:to>
      <xdr:col>36</xdr:col>
      <xdr:colOff>165100</xdr:colOff>
      <xdr:row>99</xdr:row>
      <xdr:rowOff>36292</xdr:rowOff>
    </xdr:to>
    <xdr:sp macro="" textlink="">
      <xdr:nvSpPr>
        <xdr:cNvPr id="499" name="楕円 498"/>
        <xdr:cNvSpPr/>
      </xdr:nvSpPr>
      <xdr:spPr>
        <a:xfrm>
          <a:off x="6921500" y="169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27419</xdr:rowOff>
    </xdr:from>
    <xdr:ext cx="534377" cy="259045"/>
    <xdr:sp macro="" textlink="">
      <xdr:nvSpPr>
        <xdr:cNvPr id="500" name="テキスト ボックス 499"/>
        <xdr:cNvSpPr txBox="1"/>
      </xdr:nvSpPr>
      <xdr:spPr>
        <a:xfrm>
          <a:off x="6705111" y="170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2" name="災害復旧事業費平均値テキスト"/>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6" name="テキスト ボックス 535"/>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58928</xdr:rowOff>
    </xdr:from>
    <xdr:to>
      <xdr:col>76</xdr:col>
      <xdr:colOff>114300</xdr:colOff>
      <xdr:row>39</xdr:row>
      <xdr:rowOff>98878</xdr:rowOff>
    </xdr:to>
    <xdr:cxnSp macro="">
      <xdr:nvCxnSpPr>
        <xdr:cNvPr id="537" name="直線コネクタ 536"/>
        <xdr:cNvCxnSpPr/>
      </xdr:nvCxnSpPr>
      <xdr:spPr>
        <a:xfrm>
          <a:off x="13703300" y="6745478"/>
          <a:ext cx="889000" cy="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9" name="テキスト ボックス 538"/>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58928</xdr:rowOff>
    </xdr:from>
    <xdr:to>
      <xdr:col>71</xdr:col>
      <xdr:colOff>177800</xdr:colOff>
      <xdr:row>39</xdr:row>
      <xdr:rowOff>98878</xdr:rowOff>
    </xdr:to>
    <xdr:cxnSp macro="">
      <xdr:nvCxnSpPr>
        <xdr:cNvPr id="540" name="直線コネクタ 539"/>
        <xdr:cNvCxnSpPr/>
      </xdr:nvCxnSpPr>
      <xdr:spPr>
        <a:xfrm flipV="1">
          <a:off x="12814300" y="6745478"/>
          <a:ext cx="889000" cy="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2" name="テキスト ボックス 541"/>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4" name="テキスト ボックス 543"/>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8128</xdr:rowOff>
    </xdr:from>
    <xdr:to>
      <xdr:col>72</xdr:col>
      <xdr:colOff>38100</xdr:colOff>
      <xdr:row>39</xdr:row>
      <xdr:rowOff>109728</xdr:rowOff>
    </xdr:to>
    <xdr:sp macro="" textlink="">
      <xdr:nvSpPr>
        <xdr:cNvPr id="556" name="楕円 555"/>
        <xdr:cNvSpPr/>
      </xdr:nvSpPr>
      <xdr:spPr>
        <a:xfrm>
          <a:off x="13652500" y="66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100855</xdr:rowOff>
    </xdr:from>
    <xdr:ext cx="378565" cy="259045"/>
    <xdr:sp macro="" textlink="">
      <xdr:nvSpPr>
        <xdr:cNvPr id="557" name="テキスト ボックス 556"/>
        <xdr:cNvSpPr txBox="1"/>
      </xdr:nvSpPr>
      <xdr:spPr>
        <a:xfrm>
          <a:off x="13514017" y="6787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32639</xdr:rowOff>
    </xdr:from>
    <xdr:to>
      <xdr:col>85</xdr:col>
      <xdr:colOff>127000</xdr:colOff>
      <xdr:row>76</xdr:row>
      <xdr:rowOff>165379</xdr:rowOff>
    </xdr:to>
    <xdr:cxnSp macro="">
      <xdr:nvCxnSpPr>
        <xdr:cNvPr id="638" name="直線コネクタ 637"/>
        <xdr:cNvCxnSpPr/>
      </xdr:nvCxnSpPr>
      <xdr:spPr>
        <a:xfrm>
          <a:off x="15481300" y="12891389"/>
          <a:ext cx="838200" cy="30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9" name="公債費平均値テキスト"/>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32639</xdr:rowOff>
    </xdr:from>
    <xdr:to>
      <xdr:col>81</xdr:col>
      <xdr:colOff>50800</xdr:colOff>
      <xdr:row>76</xdr:row>
      <xdr:rowOff>113601</xdr:rowOff>
    </xdr:to>
    <xdr:cxnSp macro="">
      <xdr:nvCxnSpPr>
        <xdr:cNvPr id="641" name="直線コネクタ 640"/>
        <xdr:cNvCxnSpPr/>
      </xdr:nvCxnSpPr>
      <xdr:spPr>
        <a:xfrm flipV="1">
          <a:off x="14592300" y="12891389"/>
          <a:ext cx="889000" cy="2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3" name="テキスト ボックス 642"/>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62319</xdr:rowOff>
    </xdr:from>
    <xdr:to>
      <xdr:col>76</xdr:col>
      <xdr:colOff>114300</xdr:colOff>
      <xdr:row>76</xdr:row>
      <xdr:rowOff>113601</xdr:rowOff>
    </xdr:to>
    <xdr:cxnSp macro="">
      <xdr:nvCxnSpPr>
        <xdr:cNvPr id="644" name="直線コネクタ 643"/>
        <xdr:cNvCxnSpPr/>
      </xdr:nvCxnSpPr>
      <xdr:spPr>
        <a:xfrm>
          <a:off x="13703300" y="1309251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6" name="テキスト ボックス 645"/>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60871</xdr:rowOff>
    </xdr:from>
    <xdr:to>
      <xdr:col>71</xdr:col>
      <xdr:colOff>177800</xdr:colOff>
      <xdr:row>76</xdr:row>
      <xdr:rowOff>62319</xdr:rowOff>
    </xdr:to>
    <xdr:cxnSp macro="">
      <xdr:nvCxnSpPr>
        <xdr:cNvPr id="647" name="直線コネクタ 646"/>
        <xdr:cNvCxnSpPr/>
      </xdr:nvCxnSpPr>
      <xdr:spPr>
        <a:xfrm>
          <a:off x="12814300" y="130910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9" name="テキスト ボックス 648"/>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51" name="テキスト ボックス 650"/>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114579</xdr:rowOff>
    </xdr:from>
    <xdr:to>
      <xdr:col>85</xdr:col>
      <xdr:colOff>177800</xdr:colOff>
      <xdr:row>77</xdr:row>
      <xdr:rowOff>44729</xdr:rowOff>
    </xdr:to>
    <xdr:sp macro="" textlink="">
      <xdr:nvSpPr>
        <xdr:cNvPr id="657" name="楕円 656"/>
        <xdr:cNvSpPr/>
      </xdr:nvSpPr>
      <xdr:spPr>
        <a:xfrm>
          <a:off x="162687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93006</xdr:rowOff>
    </xdr:from>
    <xdr:ext cx="534377" cy="259045"/>
    <xdr:sp macro="" textlink="">
      <xdr:nvSpPr>
        <xdr:cNvPr id="658" name="公債費該当値テキスト"/>
        <xdr:cNvSpPr txBox="1"/>
      </xdr:nvSpPr>
      <xdr:spPr>
        <a:xfrm>
          <a:off x="16370300" y="131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153289</xdr:rowOff>
    </xdr:from>
    <xdr:to>
      <xdr:col>81</xdr:col>
      <xdr:colOff>101600</xdr:colOff>
      <xdr:row>75</xdr:row>
      <xdr:rowOff>83439</xdr:rowOff>
    </xdr:to>
    <xdr:sp macro="" textlink="">
      <xdr:nvSpPr>
        <xdr:cNvPr id="659" name="楕円 658"/>
        <xdr:cNvSpPr/>
      </xdr:nvSpPr>
      <xdr:spPr>
        <a:xfrm>
          <a:off x="15430500" y="128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99966</xdr:rowOff>
    </xdr:from>
    <xdr:ext cx="534377" cy="259045"/>
    <xdr:sp macro="" textlink="">
      <xdr:nvSpPr>
        <xdr:cNvPr id="660" name="テキスト ボックス 659"/>
        <xdr:cNvSpPr txBox="1"/>
      </xdr:nvSpPr>
      <xdr:spPr>
        <a:xfrm>
          <a:off x="15214111" y="126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62801</xdr:rowOff>
    </xdr:from>
    <xdr:to>
      <xdr:col>76</xdr:col>
      <xdr:colOff>165100</xdr:colOff>
      <xdr:row>76</xdr:row>
      <xdr:rowOff>164401</xdr:rowOff>
    </xdr:to>
    <xdr:sp macro="" textlink="">
      <xdr:nvSpPr>
        <xdr:cNvPr id="661" name="楕円 660"/>
        <xdr:cNvSpPr/>
      </xdr:nvSpPr>
      <xdr:spPr>
        <a:xfrm>
          <a:off x="14541500" y="13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155528</xdr:rowOff>
    </xdr:from>
    <xdr:ext cx="534377" cy="259045"/>
    <xdr:sp macro="" textlink="">
      <xdr:nvSpPr>
        <xdr:cNvPr id="662" name="テキスト ボックス 661"/>
        <xdr:cNvSpPr txBox="1"/>
      </xdr:nvSpPr>
      <xdr:spPr>
        <a:xfrm>
          <a:off x="14325111" y="13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11519</xdr:rowOff>
    </xdr:from>
    <xdr:to>
      <xdr:col>72</xdr:col>
      <xdr:colOff>38100</xdr:colOff>
      <xdr:row>76</xdr:row>
      <xdr:rowOff>113119</xdr:rowOff>
    </xdr:to>
    <xdr:sp macro="" textlink="">
      <xdr:nvSpPr>
        <xdr:cNvPr id="663" name="楕円 662"/>
        <xdr:cNvSpPr/>
      </xdr:nvSpPr>
      <xdr:spPr>
        <a:xfrm>
          <a:off x="13652500" y="130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104246</xdr:rowOff>
    </xdr:from>
    <xdr:ext cx="534377" cy="259045"/>
    <xdr:sp macro="" textlink="">
      <xdr:nvSpPr>
        <xdr:cNvPr id="664" name="テキスト ボックス 663"/>
        <xdr:cNvSpPr txBox="1"/>
      </xdr:nvSpPr>
      <xdr:spPr>
        <a:xfrm>
          <a:off x="13436111" y="131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10071</xdr:rowOff>
    </xdr:from>
    <xdr:to>
      <xdr:col>67</xdr:col>
      <xdr:colOff>101600</xdr:colOff>
      <xdr:row>76</xdr:row>
      <xdr:rowOff>111671</xdr:rowOff>
    </xdr:to>
    <xdr:sp macro="" textlink="">
      <xdr:nvSpPr>
        <xdr:cNvPr id="665" name="楕円 664"/>
        <xdr:cNvSpPr/>
      </xdr:nvSpPr>
      <xdr:spPr>
        <a:xfrm>
          <a:off x="12763500" y="130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102798</xdr:rowOff>
    </xdr:from>
    <xdr:ext cx="534377" cy="259045"/>
    <xdr:sp macro="" textlink="">
      <xdr:nvSpPr>
        <xdr:cNvPr id="666" name="テキスト ボックス 665"/>
        <xdr:cNvSpPr txBox="1"/>
      </xdr:nvSpPr>
      <xdr:spPr>
        <a:xfrm>
          <a:off x="12547111" y="131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86207</xdr:rowOff>
    </xdr:from>
    <xdr:to>
      <xdr:col>85</xdr:col>
      <xdr:colOff>127000</xdr:colOff>
      <xdr:row>97</xdr:row>
      <xdr:rowOff>65329</xdr:rowOff>
    </xdr:to>
    <xdr:cxnSp macro="">
      <xdr:nvCxnSpPr>
        <xdr:cNvPr id="695" name="直線コネクタ 694"/>
        <xdr:cNvCxnSpPr/>
      </xdr:nvCxnSpPr>
      <xdr:spPr>
        <a:xfrm flipV="1">
          <a:off x="15481300" y="16373957"/>
          <a:ext cx="838200" cy="3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6" name="積立金平均値テキスト"/>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125222</xdr:rowOff>
    </xdr:from>
    <xdr:to>
      <xdr:col>81</xdr:col>
      <xdr:colOff>50800</xdr:colOff>
      <xdr:row>97</xdr:row>
      <xdr:rowOff>65329</xdr:rowOff>
    </xdr:to>
    <xdr:cxnSp macro="">
      <xdr:nvCxnSpPr>
        <xdr:cNvPr id="698" name="直線コネクタ 697"/>
        <xdr:cNvCxnSpPr/>
      </xdr:nvCxnSpPr>
      <xdr:spPr>
        <a:xfrm>
          <a:off x="14592300" y="16412972"/>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700" name="テキスト ボックス 699"/>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125222</xdr:rowOff>
    </xdr:from>
    <xdr:to>
      <xdr:col>76</xdr:col>
      <xdr:colOff>114300</xdr:colOff>
      <xdr:row>97</xdr:row>
      <xdr:rowOff>153415</xdr:rowOff>
    </xdr:to>
    <xdr:cxnSp macro="">
      <xdr:nvCxnSpPr>
        <xdr:cNvPr id="701" name="直線コネクタ 700"/>
        <xdr:cNvCxnSpPr/>
      </xdr:nvCxnSpPr>
      <xdr:spPr>
        <a:xfrm flipV="1">
          <a:off x="13703300" y="16412972"/>
          <a:ext cx="889000" cy="3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3" name="テキスト ボックス 702"/>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153415</xdr:rowOff>
    </xdr:from>
    <xdr:to>
      <xdr:col>71</xdr:col>
      <xdr:colOff>177800</xdr:colOff>
      <xdr:row>98</xdr:row>
      <xdr:rowOff>33782</xdr:rowOff>
    </xdr:to>
    <xdr:cxnSp macro="">
      <xdr:nvCxnSpPr>
        <xdr:cNvPr id="704" name="直線コネクタ 703"/>
        <xdr:cNvCxnSpPr/>
      </xdr:nvCxnSpPr>
      <xdr:spPr>
        <a:xfrm flipV="1">
          <a:off x="12814300" y="16784065"/>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6" name="テキスト ボックス 705"/>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8" name="テキスト ボックス 707"/>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35407</xdr:rowOff>
    </xdr:from>
    <xdr:to>
      <xdr:col>85</xdr:col>
      <xdr:colOff>177800</xdr:colOff>
      <xdr:row>95</xdr:row>
      <xdr:rowOff>137007</xdr:rowOff>
    </xdr:to>
    <xdr:sp macro="" textlink="">
      <xdr:nvSpPr>
        <xdr:cNvPr id="714" name="楕円 713"/>
        <xdr:cNvSpPr/>
      </xdr:nvSpPr>
      <xdr:spPr>
        <a:xfrm>
          <a:off x="16268700" y="163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13834</xdr:rowOff>
    </xdr:from>
    <xdr:ext cx="469744" cy="259045"/>
    <xdr:sp macro="" textlink="">
      <xdr:nvSpPr>
        <xdr:cNvPr id="715" name="積立金該当値テキスト"/>
        <xdr:cNvSpPr txBox="1"/>
      </xdr:nvSpPr>
      <xdr:spPr>
        <a:xfrm>
          <a:off x="16370300" y="1630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14529</xdr:rowOff>
    </xdr:from>
    <xdr:to>
      <xdr:col>81</xdr:col>
      <xdr:colOff>101600</xdr:colOff>
      <xdr:row>97</xdr:row>
      <xdr:rowOff>116129</xdr:rowOff>
    </xdr:to>
    <xdr:sp macro="" textlink="">
      <xdr:nvSpPr>
        <xdr:cNvPr id="716" name="楕円 715"/>
        <xdr:cNvSpPr/>
      </xdr:nvSpPr>
      <xdr:spPr>
        <a:xfrm>
          <a:off x="15430500" y="166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107256</xdr:rowOff>
    </xdr:from>
    <xdr:ext cx="469744" cy="259045"/>
    <xdr:sp macro="" textlink="">
      <xdr:nvSpPr>
        <xdr:cNvPr id="717" name="テキスト ボックス 716"/>
        <xdr:cNvSpPr txBox="1"/>
      </xdr:nvSpPr>
      <xdr:spPr>
        <a:xfrm>
          <a:off x="15246428" y="1673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74422</xdr:rowOff>
    </xdr:from>
    <xdr:to>
      <xdr:col>76</xdr:col>
      <xdr:colOff>165100</xdr:colOff>
      <xdr:row>96</xdr:row>
      <xdr:rowOff>4572</xdr:rowOff>
    </xdr:to>
    <xdr:sp macro="" textlink="">
      <xdr:nvSpPr>
        <xdr:cNvPr id="718" name="楕円 717"/>
        <xdr:cNvSpPr/>
      </xdr:nvSpPr>
      <xdr:spPr>
        <a:xfrm>
          <a:off x="14541500" y="163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167149</xdr:rowOff>
    </xdr:from>
    <xdr:ext cx="469744" cy="259045"/>
    <xdr:sp macro="" textlink="">
      <xdr:nvSpPr>
        <xdr:cNvPr id="719" name="テキスト ボックス 718"/>
        <xdr:cNvSpPr txBox="1"/>
      </xdr:nvSpPr>
      <xdr:spPr>
        <a:xfrm>
          <a:off x="14357428" y="1645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102615</xdr:rowOff>
    </xdr:from>
    <xdr:to>
      <xdr:col>72</xdr:col>
      <xdr:colOff>38100</xdr:colOff>
      <xdr:row>98</xdr:row>
      <xdr:rowOff>32765</xdr:rowOff>
    </xdr:to>
    <xdr:sp macro="" textlink="">
      <xdr:nvSpPr>
        <xdr:cNvPr id="720" name="楕円 719"/>
        <xdr:cNvSpPr/>
      </xdr:nvSpPr>
      <xdr:spPr>
        <a:xfrm>
          <a:off x="13652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23892</xdr:rowOff>
    </xdr:from>
    <xdr:ext cx="469744" cy="259045"/>
    <xdr:sp macro="" textlink="">
      <xdr:nvSpPr>
        <xdr:cNvPr id="721" name="テキスト ボックス 720"/>
        <xdr:cNvSpPr txBox="1"/>
      </xdr:nvSpPr>
      <xdr:spPr>
        <a:xfrm>
          <a:off x="13468428" y="168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154432</xdr:rowOff>
    </xdr:from>
    <xdr:to>
      <xdr:col>67</xdr:col>
      <xdr:colOff>101600</xdr:colOff>
      <xdr:row>98</xdr:row>
      <xdr:rowOff>84582</xdr:rowOff>
    </xdr:to>
    <xdr:sp macro="" textlink="">
      <xdr:nvSpPr>
        <xdr:cNvPr id="722" name="楕円 721"/>
        <xdr:cNvSpPr/>
      </xdr:nvSpPr>
      <xdr:spPr>
        <a:xfrm>
          <a:off x="12763500" y="167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75709</xdr:rowOff>
    </xdr:from>
    <xdr:ext cx="469744" cy="259045"/>
    <xdr:sp macro="" textlink="">
      <xdr:nvSpPr>
        <xdr:cNvPr id="723" name="テキスト ボックス 722"/>
        <xdr:cNvSpPr txBox="1"/>
      </xdr:nvSpPr>
      <xdr:spPr>
        <a:xfrm>
          <a:off x="12579428" y="1687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44668</xdr:rowOff>
    </xdr:from>
    <xdr:to>
      <xdr:col>116</xdr:col>
      <xdr:colOff>63500</xdr:colOff>
      <xdr:row>36</xdr:row>
      <xdr:rowOff>144272</xdr:rowOff>
    </xdr:to>
    <xdr:cxnSp macro="">
      <xdr:nvCxnSpPr>
        <xdr:cNvPr id="754" name="直線コネクタ 753"/>
        <xdr:cNvCxnSpPr/>
      </xdr:nvCxnSpPr>
      <xdr:spPr>
        <a:xfrm>
          <a:off x="21323300" y="6045418"/>
          <a:ext cx="8382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55" name="投資及び出資金平均値テキスト"/>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44668</xdr:rowOff>
    </xdr:from>
    <xdr:to>
      <xdr:col>111</xdr:col>
      <xdr:colOff>177800</xdr:colOff>
      <xdr:row>37</xdr:row>
      <xdr:rowOff>40749</xdr:rowOff>
    </xdr:to>
    <xdr:cxnSp macro="">
      <xdr:nvCxnSpPr>
        <xdr:cNvPr id="757" name="直線コネクタ 756"/>
        <xdr:cNvCxnSpPr/>
      </xdr:nvCxnSpPr>
      <xdr:spPr>
        <a:xfrm flipV="1">
          <a:off x="20434300" y="6045418"/>
          <a:ext cx="889000" cy="33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9" name="テキスト ボックス 758"/>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113574</xdr:rowOff>
    </xdr:from>
    <xdr:to>
      <xdr:col>107</xdr:col>
      <xdr:colOff>50800</xdr:colOff>
      <xdr:row>37</xdr:row>
      <xdr:rowOff>40749</xdr:rowOff>
    </xdr:to>
    <xdr:cxnSp macro="">
      <xdr:nvCxnSpPr>
        <xdr:cNvPr id="760" name="直線コネクタ 759"/>
        <xdr:cNvCxnSpPr/>
      </xdr:nvCxnSpPr>
      <xdr:spPr>
        <a:xfrm>
          <a:off x="19545300" y="6285774"/>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62" name="テキスト ボックス 761"/>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160274</xdr:rowOff>
    </xdr:from>
    <xdr:to>
      <xdr:col>102</xdr:col>
      <xdr:colOff>114300</xdr:colOff>
      <xdr:row>36</xdr:row>
      <xdr:rowOff>113574</xdr:rowOff>
    </xdr:to>
    <xdr:cxnSp macro="">
      <xdr:nvCxnSpPr>
        <xdr:cNvPr id="763" name="直線コネクタ 762"/>
        <xdr:cNvCxnSpPr/>
      </xdr:nvCxnSpPr>
      <xdr:spPr>
        <a:xfrm>
          <a:off x="18656300" y="5989574"/>
          <a:ext cx="889000" cy="29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5" name="テキスト ボックス 764"/>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73" name="楕円 772"/>
        <xdr:cNvSpPr/>
      </xdr:nvSpPr>
      <xdr:spPr>
        <a:xfrm>
          <a:off x="221107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71899</xdr:rowOff>
    </xdr:from>
    <xdr:ext cx="469744" cy="259045"/>
    <xdr:sp macro="" textlink="">
      <xdr:nvSpPr>
        <xdr:cNvPr id="774" name="投資及び出資金該当値テキスト"/>
        <xdr:cNvSpPr txBox="1"/>
      </xdr:nvSpPr>
      <xdr:spPr>
        <a:xfrm>
          <a:off x="22212300"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165318</xdr:rowOff>
    </xdr:from>
    <xdr:to>
      <xdr:col>112</xdr:col>
      <xdr:colOff>38100</xdr:colOff>
      <xdr:row>35</xdr:row>
      <xdr:rowOff>95468</xdr:rowOff>
    </xdr:to>
    <xdr:sp macro="" textlink="">
      <xdr:nvSpPr>
        <xdr:cNvPr id="775" name="楕円 774"/>
        <xdr:cNvSpPr/>
      </xdr:nvSpPr>
      <xdr:spPr>
        <a:xfrm>
          <a:off x="212725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111995</xdr:rowOff>
    </xdr:from>
    <xdr:ext cx="469744" cy="259045"/>
    <xdr:sp macro="" textlink="">
      <xdr:nvSpPr>
        <xdr:cNvPr id="776" name="テキスト ボックス 775"/>
        <xdr:cNvSpPr txBox="1"/>
      </xdr:nvSpPr>
      <xdr:spPr>
        <a:xfrm>
          <a:off x="21088428" y="576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161399</xdr:rowOff>
    </xdr:from>
    <xdr:to>
      <xdr:col>107</xdr:col>
      <xdr:colOff>101600</xdr:colOff>
      <xdr:row>37</xdr:row>
      <xdr:rowOff>91549</xdr:rowOff>
    </xdr:to>
    <xdr:sp macro="" textlink="">
      <xdr:nvSpPr>
        <xdr:cNvPr id="777" name="楕円 776"/>
        <xdr:cNvSpPr/>
      </xdr:nvSpPr>
      <xdr:spPr>
        <a:xfrm>
          <a:off x="20383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82676</xdr:rowOff>
    </xdr:from>
    <xdr:ext cx="469744" cy="259045"/>
    <xdr:sp macro="" textlink="">
      <xdr:nvSpPr>
        <xdr:cNvPr id="778" name="テキスト ボックス 777"/>
        <xdr:cNvSpPr txBox="1"/>
      </xdr:nvSpPr>
      <xdr:spPr>
        <a:xfrm>
          <a:off x="20199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62774</xdr:rowOff>
    </xdr:from>
    <xdr:to>
      <xdr:col>102</xdr:col>
      <xdr:colOff>165100</xdr:colOff>
      <xdr:row>36</xdr:row>
      <xdr:rowOff>164374</xdr:rowOff>
    </xdr:to>
    <xdr:sp macro="" textlink="">
      <xdr:nvSpPr>
        <xdr:cNvPr id="779" name="楕円 778"/>
        <xdr:cNvSpPr/>
      </xdr:nvSpPr>
      <xdr:spPr>
        <a:xfrm>
          <a:off x="19494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155501</xdr:rowOff>
    </xdr:from>
    <xdr:ext cx="469744" cy="259045"/>
    <xdr:sp macro="" textlink="">
      <xdr:nvSpPr>
        <xdr:cNvPr id="780" name="テキスト ボックス 779"/>
        <xdr:cNvSpPr txBox="1"/>
      </xdr:nvSpPr>
      <xdr:spPr>
        <a:xfrm>
          <a:off x="19310428" y="63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109474</xdr:rowOff>
    </xdr:from>
    <xdr:to>
      <xdr:col>98</xdr:col>
      <xdr:colOff>38100</xdr:colOff>
      <xdr:row>35</xdr:row>
      <xdr:rowOff>39624</xdr:rowOff>
    </xdr:to>
    <xdr:sp macro="" textlink="">
      <xdr:nvSpPr>
        <xdr:cNvPr id="781" name="楕円 780"/>
        <xdr:cNvSpPr/>
      </xdr:nvSpPr>
      <xdr:spPr>
        <a:xfrm>
          <a:off x="18605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56151</xdr:rowOff>
    </xdr:from>
    <xdr:ext cx="469744" cy="259045"/>
    <xdr:sp macro="" textlink="">
      <xdr:nvSpPr>
        <xdr:cNvPr id="782" name="テキスト ボックス 781"/>
        <xdr:cNvSpPr txBox="1"/>
      </xdr:nvSpPr>
      <xdr:spPr>
        <a:xfrm>
          <a:off x="18421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59728</xdr:rowOff>
    </xdr:from>
    <xdr:to>
      <xdr:col>116</xdr:col>
      <xdr:colOff>63500</xdr:colOff>
      <xdr:row>57</xdr:row>
      <xdr:rowOff>132994</xdr:rowOff>
    </xdr:to>
    <xdr:cxnSp macro="">
      <xdr:nvCxnSpPr>
        <xdr:cNvPr id="811" name="直線コネクタ 810"/>
        <xdr:cNvCxnSpPr/>
      </xdr:nvCxnSpPr>
      <xdr:spPr>
        <a:xfrm>
          <a:off x="21323300" y="9660928"/>
          <a:ext cx="838200" cy="24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2" name="貸付金平均値テキスト"/>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59233</xdr:rowOff>
    </xdr:from>
    <xdr:to>
      <xdr:col>111</xdr:col>
      <xdr:colOff>177800</xdr:colOff>
      <xdr:row>56</xdr:row>
      <xdr:rowOff>59728</xdr:rowOff>
    </xdr:to>
    <xdr:cxnSp macro="">
      <xdr:nvCxnSpPr>
        <xdr:cNvPr id="814" name="直線コネクタ 813"/>
        <xdr:cNvCxnSpPr/>
      </xdr:nvCxnSpPr>
      <xdr:spPr>
        <a:xfrm>
          <a:off x="20434300" y="9488983"/>
          <a:ext cx="889000" cy="1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12590</xdr:rowOff>
    </xdr:from>
    <xdr:ext cx="534377" cy="259045"/>
    <xdr:sp macro="" textlink="">
      <xdr:nvSpPr>
        <xdr:cNvPr id="816" name="テキスト ボックス 815"/>
        <xdr:cNvSpPr txBox="1"/>
      </xdr:nvSpPr>
      <xdr:spPr>
        <a:xfrm>
          <a:off x="21056111" y="97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29235</xdr:rowOff>
    </xdr:from>
    <xdr:to>
      <xdr:col>107</xdr:col>
      <xdr:colOff>50800</xdr:colOff>
      <xdr:row>55</xdr:row>
      <xdr:rowOff>59233</xdr:rowOff>
    </xdr:to>
    <xdr:cxnSp macro="">
      <xdr:nvCxnSpPr>
        <xdr:cNvPr id="817" name="直線コネクタ 816"/>
        <xdr:cNvCxnSpPr/>
      </xdr:nvCxnSpPr>
      <xdr:spPr>
        <a:xfrm>
          <a:off x="19545300" y="9458985"/>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101998</xdr:rowOff>
    </xdr:from>
    <xdr:ext cx="534377" cy="259045"/>
    <xdr:sp macro="" textlink="">
      <xdr:nvSpPr>
        <xdr:cNvPr id="819" name="テキスト ボックス 818"/>
        <xdr:cNvSpPr txBox="1"/>
      </xdr:nvSpPr>
      <xdr:spPr>
        <a:xfrm>
          <a:off x="20167111" y="97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29235</xdr:rowOff>
    </xdr:from>
    <xdr:to>
      <xdr:col>102</xdr:col>
      <xdr:colOff>114300</xdr:colOff>
      <xdr:row>58</xdr:row>
      <xdr:rowOff>73698</xdr:rowOff>
    </xdr:to>
    <xdr:cxnSp macro="">
      <xdr:nvCxnSpPr>
        <xdr:cNvPr id="820" name="直線コネクタ 819"/>
        <xdr:cNvCxnSpPr/>
      </xdr:nvCxnSpPr>
      <xdr:spPr>
        <a:xfrm flipV="1">
          <a:off x="18656300" y="9458985"/>
          <a:ext cx="889000" cy="5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106418</xdr:rowOff>
    </xdr:from>
    <xdr:ext cx="534377" cy="259045"/>
    <xdr:sp macro="" textlink="">
      <xdr:nvSpPr>
        <xdr:cNvPr id="822" name="テキスト ボックス 821"/>
        <xdr:cNvSpPr txBox="1"/>
      </xdr:nvSpPr>
      <xdr:spPr>
        <a:xfrm>
          <a:off x="19278111" y="97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4" name="テキスト ボックス 823"/>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82194</xdr:rowOff>
    </xdr:from>
    <xdr:to>
      <xdr:col>116</xdr:col>
      <xdr:colOff>114300</xdr:colOff>
      <xdr:row>58</xdr:row>
      <xdr:rowOff>12344</xdr:rowOff>
    </xdr:to>
    <xdr:sp macro="" textlink="">
      <xdr:nvSpPr>
        <xdr:cNvPr id="830" name="楕円 829"/>
        <xdr:cNvSpPr/>
      </xdr:nvSpPr>
      <xdr:spPr>
        <a:xfrm>
          <a:off x="22110700" y="98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60621</xdr:rowOff>
    </xdr:from>
    <xdr:ext cx="534377" cy="259045"/>
    <xdr:sp macro="" textlink="">
      <xdr:nvSpPr>
        <xdr:cNvPr id="831" name="貸付金該当値テキスト"/>
        <xdr:cNvSpPr txBox="1"/>
      </xdr:nvSpPr>
      <xdr:spPr>
        <a:xfrm>
          <a:off x="22212300" y="98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8928</xdr:rowOff>
    </xdr:from>
    <xdr:to>
      <xdr:col>112</xdr:col>
      <xdr:colOff>38100</xdr:colOff>
      <xdr:row>56</xdr:row>
      <xdr:rowOff>110528</xdr:rowOff>
    </xdr:to>
    <xdr:sp macro="" textlink="">
      <xdr:nvSpPr>
        <xdr:cNvPr id="832" name="楕円 831"/>
        <xdr:cNvSpPr/>
      </xdr:nvSpPr>
      <xdr:spPr>
        <a:xfrm>
          <a:off x="21272500" y="96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127055</xdr:rowOff>
    </xdr:from>
    <xdr:ext cx="534377" cy="259045"/>
    <xdr:sp macro="" textlink="">
      <xdr:nvSpPr>
        <xdr:cNvPr id="833" name="テキスト ボックス 832"/>
        <xdr:cNvSpPr txBox="1"/>
      </xdr:nvSpPr>
      <xdr:spPr>
        <a:xfrm>
          <a:off x="21056111" y="93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8433</xdr:rowOff>
    </xdr:from>
    <xdr:to>
      <xdr:col>107</xdr:col>
      <xdr:colOff>101600</xdr:colOff>
      <xdr:row>55</xdr:row>
      <xdr:rowOff>110033</xdr:rowOff>
    </xdr:to>
    <xdr:sp macro="" textlink="">
      <xdr:nvSpPr>
        <xdr:cNvPr id="834" name="楕円 833"/>
        <xdr:cNvSpPr/>
      </xdr:nvSpPr>
      <xdr:spPr>
        <a:xfrm>
          <a:off x="20383500" y="94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126560</xdr:rowOff>
    </xdr:from>
    <xdr:ext cx="534377" cy="259045"/>
    <xdr:sp macro="" textlink="">
      <xdr:nvSpPr>
        <xdr:cNvPr id="835" name="テキスト ボックス 834"/>
        <xdr:cNvSpPr txBox="1"/>
      </xdr:nvSpPr>
      <xdr:spPr>
        <a:xfrm>
          <a:off x="20167111" y="92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149885</xdr:rowOff>
    </xdr:from>
    <xdr:to>
      <xdr:col>102</xdr:col>
      <xdr:colOff>165100</xdr:colOff>
      <xdr:row>55</xdr:row>
      <xdr:rowOff>80035</xdr:rowOff>
    </xdr:to>
    <xdr:sp macro="" textlink="">
      <xdr:nvSpPr>
        <xdr:cNvPr id="836" name="楕円 835"/>
        <xdr:cNvSpPr/>
      </xdr:nvSpPr>
      <xdr:spPr>
        <a:xfrm>
          <a:off x="19494500" y="94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96562</xdr:rowOff>
    </xdr:from>
    <xdr:ext cx="534377" cy="259045"/>
    <xdr:sp macro="" textlink="">
      <xdr:nvSpPr>
        <xdr:cNvPr id="837" name="テキスト ボックス 836"/>
        <xdr:cNvSpPr txBox="1"/>
      </xdr:nvSpPr>
      <xdr:spPr>
        <a:xfrm>
          <a:off x="19278111" y="91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22898</xdr:rowOff>
    </xdr:from>
    <xdr:to>
      <xdr:col>98</xdr:col>
      <xdr:colOff>38100</xdr:colOff>
      <xdr:row>58</xdr:row>
      <xdr:rowOff>124498</xdr:rowOff>
    </xdr:to>
    <xdr:sp macro="" textlink="">
      <xdr:nvSpPr>
        <xdr:cNvPr id="838" name="楕円 837"/>
        <xdr:cNvSpPr/>
      </xdr:nvSpPr>
      <xdr:spPr>
        <a:xfrm>
          <a:off x="18605500" y="99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115625</xdr:rowOff>
    </xdr:from>
    <xdr:ext cx="534377" cy="259045"/>
    <xdr:sp macro="" textlink="">
      <xdr:nvSpPr>
        <xdr:cNvPr id="839" name="テキスト ボックス 838"/>
        <xdr:cNvSpPr txBox="1"/>
      </xdr:nvSpPr>
      <xdr:spPr>
        <a:xfrm>
          <a:off x="18389111" y="100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19411</xdr:rowOff>
    </xdr:from>
    <xdr:to>
      <xdr:col>116</xdr:col>
      <xdr:colOff>63500</xdr:colOff>
      <xdr:row>78</xdr:row>
      <xdr:rowOff>51414</xdr:rowOff>
    </xdr:to>
    <xdr:cxnSp macro="">
      <xdr:nvCxnSpPr>
        <xdr:cNvPr id="867" name="直線コネクタ 866"/>
        <xdr:cNvCxnSpPr/>
      </xdr:nvCxnSpPr>
      <xdr:spPr>
        <a:xfrm flipV="1">
          <a:off x="21323300" y="13392511"/>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8" name="繰出金平均値テキスト"/>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51414</xdr:rowOff>
    </xdr:from>
    <xdr:to>
      <xdr:col>111</xdr:col>
      <xdr:colOff>177800</xdr:colOff>
      <xdr:row>78</xdr:row>
      <xdr:rowOff>66137</xdr:rowOff>
    </xdr:to>
    <xdr:cxnSp macro="">
      <xdr:nvCxnSpPr>
        <xdr:cNvPr id="870" name="直線コネクタ 869"/>
        <xdr:cNvCxnSpPr/>
      </xdr:nvCxnSpPr>
      <xdr:spPr>
        <a:xfrm flipV="1">
          <a:off x="20434300" y="13424514"/>
          <a:ext cx="8890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2" name="テキスト ボックス 871"/>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66137</xdr:rowOff>
    </xdr:from>
    <xdr:to>
      <xdr:col>107</xdr:col>
      <xdr:colOff>50800</xdr:colOff>
      <xdr:row>78</xdr:row>
      <xdr:rowOff>98552</xdr:rowOff>
    </xdr:to>
    <xdr:cxnSp macro="">
      <xdr:nvCxnSpPr>
        <xdr:cNvPr id="873" name="直線コネクタ 872"/>
        <xdr:cNvCxnSpPr/>
      </xdr:nvCxnSpPr>
      <xdr:spPr>
        <a:xfrm flipV="1">
          <a:off x="19545300" y="13439237"/>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5" name="テキスト ボックス 874"/>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87717</xdr:rowOff>
    </xdr:from>
    <xdr:to>
      <xdr:col>102</xdr:col>
      <xdr:colOff>114300</xdr:colOff>
      <xdr:row>78</xdr:row>
      <xdr:rowOff>98552</xdr:rowOff>
    </xdr:to>
    <xdr:cxnSp macro="">
      <xdr:nvCxnSpPr>
        <xdr:cNvPr id="876" name="直線コネクタ 875"/>
        <xdr:cNvCxnSpPr/>
      </xdr:nvCxnSpPr>
      <xdr:spPr>
        <a:xfrm>
          <a:off x="18656300" y="13460817"/>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8" name="テキスト ボックス 877"/>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80" name="テキスト ボックス 879"/>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140061</xdr:rowOff>
    </xdr:from>
    <xdr:to>
      <xdr:col>116</xdr:col>
      <xdr:colOff>114300</xdr:colOff>
      <xdr:row>78</xdr:row>
      <xdr:rowOff>70211</xdr:rowOff>
    </xdr:to>
    <xdr:sp macro="" textlink="">
      <xdr:nvSpPr>
        <xdr:cNvPr id="886" name="楕円 885"/>
        <xdr:cNvSpPr/>
      </xdr:nvSpPr>
      <xdr:spPr>
        <a:xfrm>
          <a:off x="22110700" y="13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118488</xdr:rowOff>
    </xdr:from>
    <xdr:ext cx="534377" cy="259045"/>
    <xdr:sp macro="" textlink="">
      <xdr:nvSpPr>
        <xdr:cNvPr id="887" name="繰出金該当値テキスト"/>
        <xdr:cNvSpPr txBox="1"/>
      </xdr:nvSpPr>
      <xdr:spPr>
        <a:xfrm>
          <a:off x="22212300" y="133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614</xdr:rowOff>
    </xdr:from>
    <xdr:to>
      <xdr:col>112</xdr:col>
      <xdr:colOff>38100</xdr:colOff>
      <xdr:row>78</xdr:row>
      <xdr:rowOff>102214</xdr:rowOff>
    </xdr:to>
    <xdr:sp macro="" textlink="">
      <xdr:nvSpPr>
        <xdr:cNvPr id="888" name="楕円 887"/>
        <xdr:cNvSpPr/>
      </xdr:nvSpPr>
      <xdr:spPr>
        <a:xfrm>
          <a:off x="21272500" y="133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93341</xdr:rowOff>
    </xdr:from>
    <xdr:ext cx="534377" cy="259045"/>
    <xdr:sp macro="" textlink="">
      <xdr:nvSpPr>
        <xdr:cNvPr id="889" name="テキスト ボックス 888"/>
        <xdr:cNvSpPr txBox="1"/>
      </xdr:nvSpPr>
      <xdr:spPr>
        <a:xfrm>
          <a:off x="21056111" y="134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15337</xdr:rowOff>
    </xdr:from>
    <xdr:to>
      <xdr:col>107</xdr:col>
      <xdr:colOff>101600</xdr:colOff>
      <xdr:row>78</xdr:row>
      <xdr:rowOff>116937</xdr:rowOff>
    </xdr:to>
    <xdr:sp macro="" textlink="">
      <xdr:nvSpPr>
        <xdr:cNvPr id="890" name="楕円 889"/>
        <xdr:cNvSpPr/>
      </xdr:nvSpPr>
      <xdr:spPr>
        <a:xfrm>
          <a:off x="20383500" y="133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108064</xdr:rowOff>
    </xdr:from>
    <xdr:ext cx="534377" cy="259045"/>
    <xdr:sp macro="" textlink="">
      <xdr:nvSpPr>
        <xdr:cNvPr id="891" name="テキスト ボックス 890"/>
        <xdr:cNvSpPr txBox="1"/>
      </xdr:nvSpPr>
      <xdr:spPr>
        <a:xfrm>
          <a:off x="20167111" y="134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47752</xdr:rowOff>
    </xdr:from>
    <xdr:to>
      <xdr:col>102</xdr:col>
      <xdr:colOff>165100</xdr:colOff>
      <xdr:row>78</xdr:row>
      <xdr:rowOff>149352</xdr:rowOff>
    </xdr:to>
    <xdr:sp macro="" textlink="">
      <xdr:nvSpPr>
        <xdr:cNvPr id="892" name="楕円 891"/>
        <xdr:cNvSpPr/>
      </xdr:nvSpPr>
      <xdr:spPr>
        <a:xfrm>
          <a:off x="19494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140479</xdr:rowOff>
    </xdr:from>
    <xdr:ext cx="534377" cy="259045"/>
    <xdr:sp macro="" textlink="">
      <xdr:nvSpPr>
        <xdr:cNvPr id="893" name="テキスト ボックス 892"/>
        <xdr:cNvSpPr txBox="1"/>
      </xdr:nvSpPr>
      <xdr:spPr>
        <a:xfrm>
          <a:off x="19278111" y="135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36917</xdr:rowOff>
    </xdr:from>
    <xdr:to>
      <xdr:col>98</xdr:col>
      <xdr:colOff>38100</xdr:colOff>
      <xdr:row>78</xdr:row>
      <xdr:rowOff>138517</xdr:rowOff>
    </xdr:to>
    <xdr:sp macro="" textlink="">
      <xdr:nvSpPr>
        <xdr:cNvPr id="894" name="楕円 893"/>
        <xdr:cNvSpPr/>
      </xdr:nvSpPr>
      <xdr:spPr>
        <a:xfrm>
          <a:off x="18605500" y="134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129644</xdr:rowOff>
    </xdr:from>
    <xdr:ext cx="534377" cy="259045"/>
    <xdr:sp macro="" textlink="">
      <xdr:nvSpPr>
        <xdr:cNvPr id="895" name="テキスト ボックス 894"/>
        <xdr:cNvSpPr txBox="1"/>
      </xdr:nvSpPr>
      <xdr:spPr>
        <a:xfrm>
          <a:off x="18389111" y="135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521,702</a:t>
          </a:r>
          <a:r>
            <a:rPr kumimoji="1" lang="ja-JP" altLang="en-US" sz="1100">
              <a:latin typeface="ＭＳ Ｐゴシック" panose="020B0600070205080204" pitchFamily="50" charset="-128"/>
              <a:ea typeface="ＭＳ Ｐゴシック" panose="020B0600070205080204" pitchFamily="50" charset="-128"/>
            </a:rPr>
            <a:t>円（歳出総額</a:t>
          </a:r>
          <a:r>
            <a:rPr kumimoji="1" lang="en-US" altLang="ja-JP" sz="1100">
              <a:latin typeface="ＭＳ Ｐゴシック" panose="020B0600070205080204" pitchFamily="50" charset="-128"/>
              <a:ea typeface="ＭＳ Ｐゴシック" panose="020B0600070205080204" pitchFamily="50" charset="-128"/>
            </a:rPr>
            <a:t>÷R6.1.1</a:t>
          </a:r>
          <a:r>
            <a:rPr kumimoji="1" lang="ja-JP" altLang="en-US" sz="1100">
              <a:latin typeface="ＭＳ Ｐゴシック" panose="020B0600070205080204" pitchFamily="50" charset="-128"/>
              <a:ea typeface="ＭＳ Ｐゴシック" panose="020B0600070205080204" pitchFamily="50" charset="-128"/>
            </a:rPr>
            <a:t>時点の人口）となっています。各経費の住民一人当たりのコストは、概ね類似団体平均を下回っており、主な項目の状況は以下のとおりです。</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56,419</a:t>
          </a:r>
          <a:r>
            <a:rPr kumimoji="1" lang="ja-JP" altLang="en-US" sz="1100">
              <a:latin typeface="ＭＳ Ｐゴシック" panose="020B0600070205080204" pitchFamily="50" charset="-128"/>
              <a:ea typeface="ＭＳ Ｐゴシック" panose="020B0600070205080204" pitchFamily="50" charset="-128"/>
            </a:rPr>
            <a:t>円となっており、前年度から減少しました。近年は、新型コロナウイルス感染症対策関連経費の増加に伴い、上昇傾向にありましたが、令和５年度は、ワクチン接種件数の減等をはじめ、新型コロナウイルス感染症対策関連経費の減等が主な要因です。</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157,442</a:t>
          </a:r>
          <a:r>
            <a:rPr kumimoji="1" lang="ja-JP" altLang="en-US" sz="1100">
              <a:latin typeface="ＭＳ Ｐゴシック" panose="020B0600070205080204" pitchFamily="50" charset="-128"/>
              <a:ea typeface="ＭＳ Ｐゴシック" panose="020B0600070205080204" pitchFamily="50" charset="-128"/>
            </a:rPr>
            <a:t>円となっており、前年度から増加しました。保育・教育施設の対象児童数や障害者支援施設利用者数の増等により増加傾向にあり、令和５年度においてはそれに加え、電力・ガス・食料品等価格高騰緊急支援給付金給付事業の制度拡充等が主な要因です。</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53,627</a:t>
          </a:r>
          <a:r>
            <a:rPr kumimoji="1" lang="ja-JP" altLang="en-US" sz="1100">
              <a:latin typeface="ＭＳ Ｐゴシック" panose="020B0600070205080204" pitchFamily="50" charset="-128"/>
              <a:ea typeface="ＭＳ Ｐゴシック" panose="020B0600070205080204" pitchFamily="50" charset="-128"/>
            </a:rPr>
            <a:t>円となっており、前年度から減少しました。「更新整備」に係る費用は類似団体内でも低い水準にある一方で、「新規整備」に係る費用は類似団体内平均を上回っています。令和５年度は、港湾関連用地取得費の減等が主な要因です。</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8,452</a:t>
          </a:r>
          <a:r>
            <a:rPr kumimoji="1" lang="ja-JP" altLang="en-US" sz="1100">
              <a:latin typeface="ＭＳ Ｐゴシック" panose="020B0600070205080204" pitchFamily="50" charset="-128"/>
              <a:ea typeface="ＭＳ Ｐゴシック" panose="020B0600070205080204" pitchFamily="50" charset="-128"/>
            </a:rPr>
            <a:t>円となっており、前年度から増加しました。近年は、財源の年度間調整額及び定年延長の影響等に伴う財政調整基金積立金の増減による影響が大きくなっています。なお、令和５年度から令和６年度にかけては、</a:t>
          </a:r>
          <a:r>
            <a:rPr kumimoji="1" lang="en-US" altLang="ja-JP" sz="1100">
              <a:latin typeface="ＭＳ Ｐゴシック" panose="020B0600070205080204" pitchFamily="50" charset="-128"/>
              <a:ea typeface="ＭＳ Ｐゴシック" panose="020B0600070205080204" pitchFamily="50" charset="-128"/>
            </a:rPr>
            <a:t>170</a:t>
          </a:r>
          <a:r>
            <a:rPr kumimoji="1" lang="ja-JP" altLang="en-US" sz="1100">
              <a:latin typeface="ＭＳ Ｐゴシック" panose="020B0600070205080204" pitchFamily="50" charset="-128"/>
              <a:ea typeface="ＭＳ Ｐゴシック" panose="020B0600070205080204" pitchFamily="50" charset="-128"/>
            </a:rPr>
            <a:t>億円の財源の年度間調整</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を行いました。（令和４年度から令和５年度は</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億円）</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本市では、予算の効率的・効果的な執行等により財源を捻出し、財政調整基金に積み立てて翌年度の財源として活用しています。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3,752,969
3,637,015
438.23
1,985,387,389
1,957,930,068
11,734,345
1,000,040,812
2,509,555,776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107043</xdr:rowOff>
    </xdr:from>
    <xdr:to>
      <xdr:col>24</xdr:col>
      <xdr:colOff>63500</xdr:colOff>
      <xdr:row>39</xdr:row>
      <xdr:rowOff>118473</xdr:rowOff>
    </xdr:to>
    <xdr:cxnSp macro="">
      <xdr:nvCxnSpPr>
        <xdr:cNvPr id="63" name="直線コネクタ 62"/>
        <xdr:cNvCxnSpPr/>
      </xdr:nvCxnSpPr>
      <xdr:spPr>
        <a:xfrm flipV="1">
          <a:off x="3797300" y="67935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12173</xdr:rowOff>
    </xdr:from>
    <xdr:ext cx="469744" cy="259045"/>
    <xdr:sp macro="" textlink="">
      <xdr:nvSpPr>
        <xdr:cNvPr id="64" name="議会費平均値テキスト"/>
        <xdr:cNvSpPr txBox="1"/>
      </xdr:nvSpPr>
      <xdr:spPr>
        <a:xfrm>
          <a:off x="4686300" y="6012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118473</xdr:rowOff>
    </xdr:from>
    <xdr:to>
      <xdr:col>19</xdr:col>
      <xdr:colOff>177800</xdr:colOff>
      <xdr:row>39</xdr:row>
      <xdr:rowOff>123372</xdr:rowOff>
    </xdr:to>
    <xdr:cxnSp macro="">
      <xdr:nvCxnSpPr>
        <xdr:cNvPr id="66" name="直線コネクタ 65"/>
        <xdr:cNvCxnSpPr/>
      </xdr:nvCxnSpPr>
      <xdr:spPr>
        <a:xfrm flipV="1">
          <a:off x="2908300" y="68050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108676</xdr:rowOff>
    </xdr:from>
    <xdr:to>
      <xdr:col>15</xdr:col>
      <xdr:colOff>50800</xdr:colOff>
      <xdr:row>39</xdr:row>
      <xdr:rowOff>123372</xdr:rowOff>
    </xdr:to>
    <xdr:cxnSp macro="">
      <xdr:nvCxnSpPr>
        <xdr:cNvPr id="69" name="直線コネクタ 68"/>
        <xdr:cNvCxnSpPr/>
      </xdr:nvCxnSpPr>
      <xdr:spPr>
        <a:xfrm>
          <a:off x="2019300" y="67952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141713</xdr:rowOff>
    </xdr:from>
    <xdr:ext cx="469744" cy="259045"/>
    <xdr:sp macro="" textlink="">
      <xdr:nvSpPr>
        <xdr:cNvPr id="71" name="テキスト ボックス 70"/>
        <xdr:cNvSpPr txBox="1"/>
      </xdr:nvSpPr>
      <xdr:spPr>
        <a:xfrm>
          <a:off x="2673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95613</xdr:rowOff>
    </xdr:from>
    <xdr:to>
      <xdr:col>10</xdr:col>
      <xdr:colOff>114300</xdr:colOff>
      <xdr:row>39</xdr:row>
      <xdr:rowOff>108676</xdr:rowOff>
    </xdr:to>
    <xdr:cxnSp macro="">
      <xdr:nvCxnSpPr>
        <xdr:cNvPr id="72" name="直線コネクタ 71"/>
        <xdr:cNvCxnSpPr/>
      </xdr:nvCxnSpPr>
      <xdr:spPr>
        <a:xfrm>
          <a:off x="1130300" y="6782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109055</xdr:rowOff>
    </xdr:from>
    <xdr:ext cx="469744" cy="259045"/>
    <xdr:sp macro="" textlink="">
      <xdr:nvSpPr>
        <xdr:cNvPr id="76" name="テキスト ボックス 75"/>
        <xdr:cNvSpPr txBox="1"/>
      </xdr:nvSpPr>
      <xdr:spPr>
        <a:xfrm>
          <a:off x="895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56243</xdr:rowOff>
    </xdr:from>
    <xdr:to>
      <xdr:col>24</xdr:col>
      <xdr:colOff>114300</xdr:colOff>
      <xdr:row>39</xdr:row>
      <xdr:rowOff>157843</xdr:rowOff>
    </xdr:to>
    <xdr:sp macro="" textlink="">
      <xdr:nvSpPr>
        <xdr:cNvPr id="82" name="楕円 81"/>
        <xdr:cNvSpPr/>
      </xdr:nvSpPr>
      <xdr:spPr>
        <a:xfrm>
          <a:off x="4584700" y="67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142620</xdr:rowOff>
    </xdr:from>
    <xdr:ext cx="378565" cy="259045"/>
    <xdr:sp macro="" textlink="">
      <xdr:nvSpPr>
        <xdr:cNvPr id="83" name="議会費該当値テキスト"/>
        <xdr:cNvSpPr txBox="1"/>
      </xdr:nvSpPr>
      <xdr:spPr>
        <a:xfrm>
          <a:off x="4686300" y="665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67673</xdr:rowOff>
    </xdr:from>
    <xdr:to>
      <xdr:col>20</xdr:col>
      <xdr:colOff>38100</xdr:colOff>
      <xdr:row>39</xdr:row>
      <xdr:rowOff>169273</xdr:rowOff>
    </xdr:to>
    <xdr:sp macro="" textlink="">
      <xdr:nvSpPr>
        <xdr:cNvPr id="84" name="楕円 83"/>
        <xdr:cNvSpPr/>
      </xdr:nvSpPr>
      <xdr:spPr>
        <a:xfrm>
          <a:off x="37465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160400</xdr:rowOff>
    </xdr:from>
    <xdr:ext cx="378565" cy="259045"/>
    <xdr:sp macro="" textlink="">
      <xdr:nvSpPr>
        <xdr:cNvPr id="85" name="テキスト ボックス 84"/>
        <xdr:cNvSpPr txBox="1"/>
      </xdr:nvSpPr>
      <xdr:spPr>
        <a:xfrm>
          <a:off x="3608017" y="684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72572</xdr:rowOff>
    </xdr:from>
    <xdr:to>
      <xdr:col>15</xdr:col>
      <xdr:colOff>101600</xdr:colOff>
      <xdr:row>40</xdr:row>
      <xdr:rowOff>2722</xdr:rowOff>
    </xdr:to>
    <xdr:sp macro="" textlink="">
      <xdr:nvSpPr>
        <xdr:cNvPr id="86" name="楕円 85"/>
        <xdr:cNvSpPr/>
      </xdr:nvSpPr>
      <xdr:spPr>
        <a:xfrm>
          <a:off x="2857500" y="67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165299</xdr:rowOff>
    </xdr:from>
    <xdr:ext cx="378565" cy="259045"/>
    <xdr:sp macro="" textlink="">
      <xdr:nvSpPr>
        <xdr:cNvPr id="87" name="テキスト ボックス 86"/>
        <xdr:cNvSpPr txBox="1"/>
      </xdr:nvSpPr>
      <xdr:spPr>
        <a:xfrm>
          <a:off x="2719017" y="685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57876</xdr:rowOff>
    </xdr:from>
    <xdr:to>
      <xdr:col>10</xdr:col>
      <xdr:colOff>165100</xdr:colOff>
      <xdr:row>39</xdr:row>
      <xdr:rowOff>159476</xdr:rowOff>
    </xdr:to>
    <xdr:sp macro="" textlink="">
      <xdr:nvSpPr>
        <xdr:cNvPr id="88" name="楕円 87"/>
        <xdr:cNvSpPr/>
      </xdr:nvSpPr>
      <xdr:spPr>
        <a:xfrm>
          <a:off x="1968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150603</xdr:rowOff>
    </xdr:from>
    <xdr:ext cx="378565" cy="259045"/>
    <xdr:sp macro="" textlink="">
      <xdr:nvSpPr>
        <xdr:cNvPr id="89" name="テキスト ボックス 88"/>
        <xdr:cNvSpPr txBox="1"/>
      </xdr:nvSpPr>
      <xdr:spPr>
        <a:xfrm>
          <a:off x="1830017" y="683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44813</xdr:rowOff>
    </xdr:from>
    <xdr:to>
      <xdr:col>6</xdr:col>
      <xdr:colOff>38100</xdr:colOff>
      <xdr:row>39</xdr:row>
      <xdr:rowOff>146413</xdr:rowOff>
    </xdr:to>
    <xdr:sp macro="" textlink="">
      <xdr:nvSpPr>
        <xdr:cNvPr id="90" name="楕円 89"/>
        <xdr:cNvSpPr/>
      </xdr:nvSpPr>
      <xdr:spPr>
        <a:xfrm>
          <a:off x="1079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137540</xdr:rowOff>
    </xdr:from>
    <xdr:ext cx="378565" cy="259045"/>
    <xdr:sp macro="" textlink="">
      <xdr:nvSpPr>
        <xdr:cNvPr id="91" name="テキスト ボックス 90"/>
        <xdr:cNvSpPr txBox="1"/>
      </xdr:nvSpPr>
      <xdr:spPr>
        <a:xfrm>
          <a:off x="941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39243</xdr:rowOff>
    </xdr:from>
    <xdr:to>
      <xdr:col>24</xdr:col>
      <xdr:colOff>63500</xdr:colOff>
      <xdr:row>59</xdr:row>
      <xdr:rowOff>63627</xdr:rowOff>
    </xdr:to>
    <xdr:cxnSp macro="">
      <xdr:nvCxnSpPr>
        <xdr:cNvPr id="121" name="直線コネクタ 120"/>
        <xdr:cNvCxnSpPr/>
      </xdr:nvCxnSpPr>
      <xdr:spPr>
        <a:xfrm flipV="1">
          <a:off x="3797300" y="10154793"/>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33604</xdr:rowOff>
    </xdr:from>
    <xdr:to>
      <xdr:col>19</xdr:col>
      <xdr:colOff>177800</xdr:colOff>
      <xdr:row>59</xdr:row>
      <xdr:rowOff>63627</xdr:rowOff>
    </xdr:to>
    <xdr:cxnSp macro="">
      <xdr:nvCxnSpPr>
        <xdr:cNvPr id="124" name="直線コネクタ 123"/>
        <xdr:cNvCxnSpPr/>
      </xdr:nvCxnSpPr>
      <xdr:spPr>
        <a:xfrm>
          <a:off x="2908300" y="10149154"/>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155511</xdr:rowOff>
    </xdr:from>
    <xdr:to>
      <xdr:col>15</xdr:col>
      <xdr:colOff>50800</xdr:colOff>
      <xdr:row>59</xdr:row>
      <xdr:rowOff>33604</xdr:rowOff>
    </xdr:to>
    <xdr:cxnSp macro="">
      <xdr:nvCxnSpPr>
        <xdr:cNvPr id="127" name="直線コネクタ 126"/>
        <xdr:cNvCxnSpPr/>
      </xdr:nvCxnSpPr>
      <xdr:spPr>
        <a:xfrm>
          <a:off x="2019300" y="8899461"/>
          <a:ext cx="889000" cy="124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155511</xdr:rowOff>
    </xdr:from>
    <xdr:to>
      <xdr:col>10</xdr:col>
      <xdr:colOff>114300</xdr:colOff>
      <xdr:row>58</xdr:row>
      <xdr:rowOff>147562</xdr:rowOff>
    </xdr:to>
    <xdr:cxnSp macro="">
      <xdr:nvCxnSpPr>
        <xdr:cNvPr id="130" name="直線コネクタ 129"/>
        <xdr:cNvCxnSpPr/>
      </xdr:nvCxnSpPr>
      <xdr:spPr>
        <a:xfrm flipV="1">
          <a:off x="1130300" y="8899461"/>
          <a:ext cx="889000" cy="11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159893</xdr:rowOff>
    </xdr:from>
    <xdr:to>
      <xdr:col>24</xdr:col>
      <xdr:colOff>114300</xdr:colOff>
      <xdr:row>59</xdr:row>
      <xdr:rowOff>90043</xdr:rowOff>
    </xdr:to>
    <xdr:sp macro="" textlink="">
      <xdr:nvSpPr>
        <xdr:cNvPr id="140" name="楕円 139"/>
        <xdr:cNvSpPr/>
      </xdr:nvSpPr>
      <xdr:spPr>
        <a:xfrm>
          <a:off x="4584700" y="101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74820</xdr:rowOff>
    </xdr:from>
    <xdr:ext cx="534377" cy="259045"/>
    <xdr:sp macro="" textlink="">
      <xdr:nvSpPr>
        <xdr:cNvPr id="141" name="総務費該当値テキスト"/>
        <xdr:cNvSpPr txBox="1"/>
      </xdr:nvSpPr>
      <xdr:spPr>
        <a:xfrm>
          <a:off x="4686300" y="100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xdr:rowOff>
    </xdr:from>
    <xdr:to>
      <xdr:col>20</xdr:col>
      <xdr:colOff>38100</xdr:colOff>
      <xdr:row>59</xdr:row>
      <xdr:rowOff>114427</xdr:rowOff>
    </xdr:to>
    <xdr:sp macro="" textlink="">
      <xdr:nvSpPr>
        <xdr:cNvPr id="142" name="楕円 141"/>
        <xdr:cNvSpPr/>
      </xdr:nvSpPr>
      <xdr:spPr>
        <a:xfrm>
          <a:off x="3746500" y="101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105554</xdr:rowOff>
    </xdr:from>
    <xdr:ext cx="534377" cy="259045"/>
    <xdr:sp macro="" textlink="">
      <xdr:nvSpPr>
        <xdr:cNvPr id="143" name="テキスト ボックス 142"/>
        <xdr:cNvSpPr txBox="1"/>
      </xdr:nvSpPr>
      <xdr:spPr>
        <a:xfrm>
          <a:off x="3530111" y="102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154254</xdr:rowOff>
    </xdr:from>
    <xdr:to>
      <xdr:col>15</xdr:col>
      <xdr:colOff>101600</xdr:colOff>
      <xdr:row>59</xdr:row>
      <xdr:rowOff>84404</xdr:rowOff>
    </xdr:to>
    <xdr:sp macro="" textlink="">
      <xdr:nvSpPr>
        <xdr:cNvPr id="144" name="楕円 143"/>
        <xdr:cNvSpPr/>
      </xdr:nvSpPr>
      <xdr:spPr>
        <a:xfrm>
          <a:off x="2857500" y="100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75531</xdr:rowOff>
    </xdr:from>
    <xdr:ext cx="534377" cy="259045"/>
    <xdr:sp macro="" textlink="">
      <xdr:nvSpPr>
        <xdr:cNvPr id="145" name="テキスト ボックス 144"/>
        <xdr:cNvSpPr txBox="1"/>
      </xdr:nvSpPr>
      <xdr:spPr>
        <a:xfrm>
          <a:off x="2641111" y="101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104711</xdr:rowOff>
    </xdr:from>
    <xdr:to>
      <xdr:col>10</xdr:col>
      <xdr:colOff>165100</xdr:colOff>
      <xdr:row>52</xdr:row>
      <xdr:rowOff>34861</xdr:rowOff>
    </xdr:to>
    <xdr:sp macro="" textlink="">
      <xdr:nvSpPr>
        <xdr:cNvPr id="146" name="楕円 145"/>
        <xdr:cNvSpPr/>
      </xdr:nvSpPr>
      <xdr:spPr>
        <a:xfrm>
          <a:off x="1968500" y="8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25988</xdr:rowOff>
    </xdr:from>
    <xdr:ext cx="599010" cy="259045"/>
    <xdr:sp macro="" textlink="">
      <xdr:nvSpPr>
        <xdr:cNvPr id="147" name="テキスト ボックス 146"/>
        <xdr:cNvSpPr txBox="1"/>
      </xdr:nvSpPr>
      <xdr:spPr>
        <a:xfrm>
          <a:off x="1719795" y="894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96762</xdr:rowOff>
    </xdr:from>
    <xdr:to>
      <xdr:col>6</xdr:col>
      <xdr:colOff>38100</xdr:colOff>
      <xdr:row>59</xdr:row>
      <xdr:rowOff>26912</xdr:rowOff>
    </xdr:to>
    <xdr:sp macro="" textlink="">
      <xdr:nvSpPr>
        <xdr:cNvPr id="148" name="楕円 147"/>
        <xdr:cNvSpPr/>
      </xdr:nvSpPr>
      <xdr:spPr>
        <a:xfrm>
          <a:off x="1079500" y="100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43439</xdr:rowOff>
    </xdr:from>
    <xdr:ext cx="534377" cy="259045"/>
    <xdr:sp macro="" textlink="">
      <xdr:nvSpPr>
        <xdr:cNvPr id="149" name="テキスト ボックス 148"/>
        <xdr:cNvSpPr txBox="1"/>
      </xdr:nvSpPr>
      <xdr:spPr>
        <a:xfrm>
          <a:off x="863111" y="98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86923</xdr:rowOff>
    </xdr:from>
    <xdr:to>
      <xdr:col>24</xdr:col>
      <xdr:colOff>63500</xdr:colOff>
      <xdr:row>76</xdr:row>
      <xdr:rowOff>152753</xdr:rowOff>
    </xdr:to>
    <xdr:cxnSp macro="">
      <xdr:nvCxnSpPr>
        <xdr:cNvPr id="179" name="直線コネクタ 178"/>
        <xdr:cNvCxnSpPr/>
      </xdr:nvCxnSpPr>
      <xdr:spPr>
        <a:xfrm flipV="1">
          <a:off x="3797300" y="13117123"/>
          <a:ext cx="838200" cy="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144311</xdr:rowOff>
    </xdr:from>
    <xdr:to>
      <xdr:col>19</xdr:col>
      <xdr:colOff>177800</xdr:colOff>
      <xdr:row>76</xdr:row>
      <xdr:rowOff>152753</xdr:rowOff>
    </xdr:to>
    <xdr:cxnSp macro="">
      <xdr:nvCxnSpPr>
        <xdr:cNvPr id="182" name="直線コネクタ 181"/>
        <xdr:cNvCxnSpPr/>
      </xdr:nvCxnSpPr>
      <xdr:spPr>
        <a:xfrm>
          <a:off x="2908300" y="13174511"/>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144311</xdr:rowOff>
    </xdr:from>
    <xdr:to>
      <xdr:col>15</xdr:col>
      <xdr:colOff>50800</xdr:colOff>
      <xdr:row>77</xdr:row>
      <xdr:rowOff>143990</xdr:rowOff>
    </xdr:to>
    <xdr:cxnSp macro="">
      <xdr:nvCxnSpPr>
        <xdr:cNvPr id="185" name="直線コネクタ 184"/>
        <xdr:cNvCxnSpPr/>
      </xdr:nvCxnSpPr>
      <xdr:spPr>
        <a:xfrm flipV="1">
          <a:off x="2019300" y="13174511"/>
          <a:ext cx="889000" cy="17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143990</xdr:rowOff>
    </xdr:from>
    <xdr:to>
      <xdr:col>10</xdr:col>
      <xdr:colOff>114300</xdr:colOff>
      <xdr:row>78</xdr:row>
      <xdr:rowOff>18450</xdr:rowOff>
    </xdr:to>
    <xdr:cxnSp macro="">
      <xdr:nvCxnSpPr>
        <xdr:cNvPr id="188" name="直線コネクタ 187"/>
        <xdr:cNvCxnSpPr/>
      </xdr:nvCxnSpPr>
      <xdr:spPr>
        <a:xfrm flipV="1">
          <a:off x="1130300" y="13345640"/>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36123</xdr:rowOff>
    </xdr:from>
    <xdr:to>
      <xdr:col>24</xdr:col>
      <xdr:colOff>114300</xdr:colOff>
      <xdr:row>76</xdr:row>
      <xdr:rowOff>137723</xdr:rowOff>
    </xdr:to>
    <xdr:sp macro="" textlink="">
      <xdr:nvSpPr>
        <xdr:cNvPr id="198" name="楕円 197"/>
        <xdr:cNvSpPr/>
      </xdr:nvSpPr>
      <xdr:spPr>
        <a:xfrm>
          <a:off x="4584700" y="1306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14550</xdr:rowOff>
    </xdr:from>
    <xdr:ext cx="599010" cy="259045"/>
    <xdr:sp macro="" textlink="">
      <xdr:nvSpPr>
        <xdr:cNvPr id="199" name="民生費該当値テキスト"/>
        <xdr:cNvSpPr txBox="1"/>
      </xdr:nvSpPr>
      <xdr:spPr>
        <a:xfrm>
          <a:off x="4686300" y="1304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101953</xdr:rowOff>
    </xdr:from>
    <xdr:to>
      <xdr:col>20</xdr:col>
      <xdr:colOff>38100</xdr:colOff>
      <xdr:row>77</xdr:row>
      <xdr:rowOff>32103</xdr:rowOff>
    </xdr:to>
    <xdr:sp macro="" textlink="">
      <xdr:nvSpPr>
        <xdr:cNvPr id="200" name="楕円 199"/>
        <xdr:cNvSpPr/>
      </xdr:nvSpPr>
      <xdr:spPr>
        <a:xfrm>
          <a:off x="3746500" y="131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23230</xdr:rowOff>
    </xdr:from>
    <xdr:ext cx="599010" cy="259045"/>
    <xdr:sp macro="" textlink="">
      <xdr:nvSpPr>
        <xdr:cNvPr id="201" name="テキスト ボックス 200"/>
        <xdr:cNvSpPr txBox="1"/>
      </xdr:nvSpPr>
      <xdr:spPr>
        <a:xfrm>
          <a:off x="3497795" y="1322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93511</xdr:rowOff>
    </xdr:from>
    <xdr:to>
      <xdr:col>15</xdr:col>
      <xdr:colOff>101600</xdr:colOff>
      <xdr:row>77</xdr:row>
      <xdr:rowOff>23661</xdr:rowOff>
    </xdr:to>
    <xdr:sp macro="" textlink="">
      <xdr:nvSpPr>
        <xdr:cNvPr id="202" name="楕円 201"/>
        <xdr:cNvSpPr/>
      </xdr:nvSpPr>
      <xdr:spPr>
        <a:xfrm>
          <a:off x="2857500" y="13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14788</xdr:rowOff>
    </xdr:from>
    <xdr:ext cx="599010" cy="259045"/>
    <xdr:sp macro="" textlink="">
      <xdr:nvSpPr>
        <xdr:cNvPr id="203" name="テキスト ボックス 202"/>
        <xdr:cNvSpPr txBox="1"/>
      </xdr:nvSpPr>
      <xdr:spPr>
        <a:xfrm>
          <a:off x="2608795" y="1321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93190</xdr:rowOff>
    </xdr:from>
    <xdr:to>
      <xdr:col>10</xdr:col>
      <xdr:colOff>165100</xdr:colOff>
      <xdr:row>78</xdr:row>
      <xdr:rowOff>23340</xdr:rowOff>
    </xdr:to>
    <xdr:sp macro="" textlink="">
      <xdr:nvSpPr>
        <xdr:cNvPr id="204" name="楕円 203"/>
        <xdr:cNvSpPr/>
      </xdr:nvSpPr>
      <xdr:spPr>
        <a:xfrm>
          <a:off x="1968500" y="132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14467</xdr:rowOff>
    </xdr:from>
    <xdr:ext cx="599010" cy="259045"/>
    <xdr:sp macro="" textlink="">
      <xdr:nvSpPr>
        <xdr:cNvPr id="205" name="テキスト ボックス 204"/>
        <xdr:cNvSpPr txBox="1"/>
      </xdr:nvSpPr>
      <xdr:spPr>
        <a:xfrm>
          <a:off x="1719795" y="1338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139100</xdr:rowOff>
    </xdr:from>
    <xdr:to>
      <xdr:col>6</xdr:col>
      <xdr:colOff>38100</xdr:colOff>
      <xdr:row>78</xdr:row>
      <xdr:rowOff>69250</xdr:rowOff>
    </xdr:to>
    <xdr:sp macro="" textlink="">
      <xdr:nvSpPr>
        <xdr:cNvPr id="206" name="楕円 205"/>
        <xdr:cNvSpPr/>
      </xdr:nvSpPr>
      <xdr:spPr>
        <a:xfrm>
          <a:off x="1079500" y="133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60377</xdr:rowOff>
    </xdr:from>
    <xdr:ext cx="599010" cy="259045"/>
    <xdr:sp macro="" textlink="">
      <xdr:nvSpPr>
        <xdr:cNvPr id="207" name="テキスト ボックス 206"/>
        <xdr:cNvSpPr txBox="1"/>
      </xdr:nvSpPr>
      <xdr:spPr>
        <a:xfrm>
          <a:off x="830795" y="134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8" name="テキスト ボックス 22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0" name="テキスト ボックス 22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2" name="テキスト ボックス 23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130356</xdr:rowOff>
    </xdr:from>
    <xdr:to>
      <xdr:col>24</xdr:col>
      <xdr:colOff>62865</xdr:colOff>
      <xdr:row>97</xdr:row>
      <xdr:rowOff>91923</xdr:rowOff>
    </xdr:to>
    <xdr:cxnSp macro="">
      <xdr:nvCxnSpPr>
        <xdr:cNvPr id="236" name="直線コネクタ 235"/>
        <xdr:cNvCxnSpPr/>
      </xdr:nvCxnSpPr>
      <xdr:spPr>
        <a:xfrm flipV="1">
          <a:off x="4633595" y="15560856"/>
          <a:ext cx="1270" cy="11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95750</xdr:rowOff>
    </xdr:from>
    <xdr:ext cx="534377" cy="259045"/>
    <xdr:sp macro="" textlink="">
      <xdr:nvSpPr>
        <xdr:cNvPr id="237" name="衛生費最小値テキスト"/>
        <xdr:cNvSpPr txBox="1"/>
      </xdr:nvSpPr>
      <xdr:spPr>
        <a:xfrm>
          <a:off x="4686300" y="167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91923</xdr:rowOff>
    </xdr:from>
    <xdr:to>
      <xdr:col>24</xdr:col>
      <xdr:colOff>152400</xdr:colOff>
      <xdr:row>97</xdr:row>
      <xdr:rowOff>91923</xdr:rowOff>
    </xdr:to>
    <xdr:cxnSp macro="">
      <xdr:nvCxnSpPr>
        <xdr:cNvPr id="238" name="直線コネクタ 237"/>
        <xdr:cNvCxnSpPr/>
      </xdr:nvCxnSpPr>
      <xdr:spPr>
        <a:xfrm>
          <a:off x="4546600" y="1672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77033</xdr:rowOff>
    </xdr:from>
    <xdr:ext cx="534377" cy="259045"/>
    <xdr:sp macro="" textlink="">
      <xdr:nvSpPr>
        <xdr:cNvPr id="239" name="衛生費最大値テキスト"/>
        <xdr:cNvSpPr txBox="1"/>
      </xdr:nvSpPr>
      <xdr:spPr>
        <a:xfrm>
          <a:off x="4686300" y="153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130356</xdr:rowOff>
    </xdr:from>
    <xdr:to>
      <xdr:col>24</xdr:col>
      <xdr:colOff>152400</xdr:colOff>
      <xdr:row>90</xdr:row>
      <xdr:rowOff>130356</xdr:rowOff>
    </xdr:to>
    <xdr:cxnSp macro="">
      <xdr:nvCxnSpPr>
        <xdr:cNvPr id="240" name="直線コネクタ 239"/>
        <xdr:cNvCxnSpPr/>
      </xdr:nvCxnSpPr>
      <xdr:spPr>
        <a:xfrm>
          <a:off x="4546600" y="155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112697</xdr:rowOff>
    </xdr:from>
    <xdr:to>
      <xdr:col>24</xdr:col>
      <xdr:colOff>63500</xdr:colOff>
      <xdr:row>97</xdr:row>
      <xdr:rowOff>91923</xdr:rowOff>
    </xdr:to>
    <xdr:cxnSp macro="">
      <xdr:nvCxnSpPr>
        <xdr:cNvPr id="241" name="直線コネクタ 240"/>
        <xdr:cNvCxnSpPr/>
      </xdr:nvCxnSpPr>
      <xdr:spPr>
        <a:xfrm>
          <a:off x="3797300" y="16400447"/>
          <a:ext cx="838200" cy="3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82659</xdr:rowOff>
    </xdr:from>
    <xdr:ext cx="534377" cy="259045"/>
    <xdr:sp macro="" textlink="">
      <xdr:nvSpPr>
        <xdr:cNvPr id="242" name="衛生費平均値テキスト"/>
        <xdr:cNvSpPr txBox="1"/>
      </xdr:nvSpPr>
      <xdr:spPr>
        <a:xfrm>
          <a:off x="4686300" y="16198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59782</xdr:rowOff>
    </xdr:from>
    <xdr:to>
      <xdr:col>24</xdr:col>
      <xdr:colOff>114300</xdr:colOff>
      <xdr:row>95</xdr:row>
      <xdr:rowOff>161382</xdr:rowOff>
    </xdr:to>
    <xdr:sp macro="" textlink="">
      <xdr:nvSpPr>
        <xdr:cNvPr id="243" name="フローチャート: 判断 242"/>
        <xdr:cNvSpPr/>
      </xdr:nvSpPr>
      <xdr:spPr>
        <a:xfrm>
          <a:off x="4584700" y="163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85750</xdr:rowOff>
    </xdr:from>
    <xdr:to>
      <xdr:col>19</xdr:col>
      <xdr:colOff>177800</xdr:colOff>
      <xdr:row>95</xdr:row>
      <xdr:rowOff>112697</xdr:rowOff>
    </xdr:to>
    <xdr:cxnSp macro="">
      <xdr:nvCxnSpPr>
        <xdr:cNvPr id="244" name="直線コネクタ 243"/>
        <xdr:cNvCxnSpPr/>
      </xdr:nvCxnSpPr>
      <xdr:spPr>
        <a:xfrm>
          <a:off x="2908300" y="16373500"/>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116675</xdr:rowOff>
    </xdr:from>
    <xdr:to>
      <xdr:col>20</xdr:col>
      <xdr:colOff>38100</xdr:colOff>
      <xdr:row>94</xdr:row>
      <xdr:rowOff>46825</xdr:rowOff>
    </xdr:to>
    <xdr:sp macro="" textlink="">
      <xdr:nvSpPr>
        <xdr:cNvPr id="245" name="フローチャート: 判断 244"/>
        <xdr:cNvSpPr/>
      </xdr:nvSpPr>
      <xdr:spPr>
        <a:xfrm>
          <a:off x="3746500" y="16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63352</xdr:rowOff>
    </xdr:from>
    <xdr:ext cx="534377" cy="259045"/>
    <xdr:sp macro="" textlink="">
      <xdr:nvSpPr>
        <xdr:cNvPr id="246" name="テキスト ボックス 245"/>
        <xdr:cNvSpPr txBox="1"/>
      </xdr:nvSpPr>
      <xdr:spPr>
        <a:xfrm>
          <a:off x="3530111" y="15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85750</xdr:rowOff>
    </xdr:from>
    <xdr:to>
      <xdr:col>15</xdr:col>
      <xdr:colOff>50800</xdr:colOff>
      <xdr:row>97</xdr:row>
      <xdr:rowOff>166132</xdr:rowOff>
    </xdr:to>
    <xdr:cxnSp macro="">
      <xdr:nvCxnSpPr>
        <xdr:cNvPr id="247" name="直線コネクタ 246"/>
        <xdr:cNvCxnSpPr/>
      </xdr:nvCxnSpPr>
      <xdr:spPr>
        <a:xfrm flipV="1">
          <a:off x="2019300" y="16373500"/>
          <a:ext cx="889000" cy="42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158766</xdr:rowOff>
    </xdr:from>
    <xdr:to>
      <xdr:col>15</xdr:col>
      <xdr:colOff>101600</xdr:colOff>
      <xdr:row>94</xdr:row>
      <xdr:rowOff>88916</xdr:rowOff>
    </xdr:to>
    <xdr:sp macro="" textlink="">
      <xdr:nvSpPr>
        <xdr:cNvPr id="248" name="フローチャート: 判断 247"/>
        <xdr:cNvSpPr/>
      </xdr:nvSpPr>
      <xdr:spPr>
        <a:xfrm>
          <a:off x="2857500" y="1610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105443</xdr:rowOff>
    </xdr:from>
    <xdr:ext cx="534377" cy="259045"/>
    <xdr:sp macro="" textlink="">
      <xdr:nvSpPr>
        <xdr:cNvPr id="249" name="テキスト ボックス 248"/>
        <xdr:cNvSpPr txBox="1"/>
      </xdr:nvSpPr>
      <xdr:spPr>
        <a:xfrm>
          <a:off x="2641111" y="158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166132</xdr:rowOff>
    </xdr:from>
    <xdr:to>
      <xdr:col>10</xdr:col>
      <xdr:colOff>114300</xdr:colOff>
      <xdr:row>98</xdr:row>
      <xdr:rowOff>113467</xdr:rowOff>
    </xdr:to>
    <xdr:cxnSp macro="">
      <xdr:nvCxnSpPr>
        <xdr:cNvPr id="250" name="直線コネクタ 249"/>
        <xdr:cNvCxnSpPr/>
      </xdr:nvCxnSpPr>
      <xdr:spPr>
        <a:xfrm flipV="1">
          <a:off x="1130300" y="16796782"/>
          <a:ext cx="889000" cy="1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92329</xdr:rowOff>
    </xdr:from>
    <xdr:to>
      <xdr:col>10</xdr:col>
      <xdr:colOff>165100</xdr:colOff>
      <xdr:row>97</xdr:row>
      <xdr:rowOff>22479</xdr:rowOff>
    </xdr:to>
    <xdr:sp macro="" textlink="">
      <xdr:nvSpPr>
        <xdr:cNvPr id="251" name="フローチャート: 判断 250"/>
        <xdr:cNvSpPr/>
      </xdr:nvSpPr>
      <xdr:spPr>
        <a:xfrm>
          <a:off x="1968500" y="1655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39006</xdr:rowOff>
    </xdr:from>
    <xdr:ext cx="534377" cy="259045"/>
    <xdr:sp macro="" textlink="">
      <xdr:nvSpPr>
        <xdr:cNvPr id="252" name="テキスト ボックス 251"/>
        <xdr:cNvSpPr txBox="1"/>
      </xdr:nvSpPr>
      <xdr:spPr>
        <a:xfrm>
          <a:off x="1752111" y="163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158766</xdr:rowOff>
    </xdr:from>
    <xdr:to>
      <xdr:col>6</xdr:col>
      <xdr:colOff>38100</xdr:colOff>
      <xdr:row>97</xdr:row>
      <xdr:rowOff>88916</xdr:rowOff>
    </xdr:to>
    <xdr:sp macro="" textlink="">
      <xdr:nvSpPr>
        <xdr:cNvPr id="253" name="フローチャート: 判断 252"/>
        <xdr:cNvSpPr/>
      </xdr:nvSpPr>
      <xdr:spPr>
        <a:xfrm>
          <a:off x="1079500" y="1661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105443</xdr:rowOff>
    </xdr:from>
    <xdr:ext cx="534377" cy="259045"/>
    <xdr:sp macro="" textlink="">
      <xdr:nvSpPr>
        <xdr:cNvPr id="254" name="テキスト ボックス 253"/>
        <xdr:cNvSpPr txBox="1"/>
      </xdr:nvSpPr>
      <xdr:spPr>
        <a:xfrm>
          <a:off x="863111" y="163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41123</xdr:rowOff>
    </xdr:from>
    <xdr:to>
      <xdr:col>24</xdr:col>
      <xdr:colOff>114300</xdr:colOff>
      <xdr:row>97</xdr:row>
      <xdr:rowOff>142723</xdr:rowOff>
    </xdr:to>
    <xdr:sp macro="" textlink="">
      <xdr:nvSpPr>
        <xdr:cNvPr id="260" name="楕円 259"/>
        <xdr:cNvSpPr/>
      </xdr:nvSpPr>
      <xdr:spPr>
        <a:xfrm>
          <a:off x="4584700" y="166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127500</xdr:rowOff>
    </xdr:from>
    <xdr:ext cx="534377" cy="259045"/>
    <xdr:sp macro="" textlink="">
      <xdr:nvSpPr>
        <xdr:cNvPr id="261" name="衛生費該当値テキスト"/>
        <xdr:cNvSpPr txBox="1"/>
      </xdr:nvSpPr>
      <xdr:spPr>
        <a:xfrm>
          <a:off x="4686300" y="165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61897</xdr:rowOff>
    </xdr:from>
    <xdr:to>
      <xdr:col>20</xdr:col>
      <xdr:colOff>38100</xdr:colOff>
      <xdr:row>95</xdr:row>
      <xdr:rowOff>163497</xdr:rowOff>
    </xdr:to>
    <xdr:sp macro="" textlink="">
      <xdr:nvSpPr>
        <xdr:cNvPr id="262" name="楕円 261"/>
        <xdr:cNvSpPr/>
      </xdr:nvSpPr>
      <xdr:spPr>
        <a:xfrm>
          <a:off x="3746500" y="163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154624</xdr:rowOff>
    </xdr:from>
    <xdr:ext cx="534377" cy="259045"/>
    <xdr:sp macro="" textlink="">
      <xdr:nvSpPr>
        <xdr:cNvPr id="263" name="テキスト ボックス 262"/>
        <xdr:cNvSpPr txBox="1"/>
      </xdr:nvSpPr>
      <xdr:spPr>
        <a:xfrm>
          <a:off x="3530111" y="164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34950</xdr:rowOff>
    </xdr:from>
    <xdr:to>
      <xdr:col>15</xdr:col>
      <xdr:colOff>101600</xdr:colOff>
      <xdr:row>95</xdr:row>
      <xdr:rowOff>136550</xdr:rowOff>
    </xdr:to>
    <xdr:sp macro="" textlink="">
      <xdr:nvSpPr>
        <xdr:cNvPr id="264" name="楕円 263"/>
        <xdr:cNvSpPr/>
      </xdr:nvSpPr>
      <xdr:spPr>
        <a:xfrm>
          <a:off x="2857500" y="163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127677</xdr:rowOff>
    </xdr:from>
    <xdr:ext cx="534377" cy="259045"/>
    <xdr:sp macro="" textlink="">
      <xdr:nvSpPr>
        <xdr:cNvPr id="265" name="テキスト ボックス 264"/>
        <xdr:cNvSpPr txBox="1"/>
      </xdr:nvSpPr>
      <xdr:spPr>
        <a:xfrm>
          <a:off x="2641111" y="164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115332</xdr:rowOff>
    </xdr:from>
    <xdr:to>
      <xdr:col>10</xdr:col>
      <xdr:colOff>165100</xdr:colOff>
      <xdr:row>98</xdr:row>
      <xdr:rowOff>45482</xdr:rowOff>
    </xdr:to>
    <xdr:sp macro="" textlink="">
      <xdr:nvSpPr>
        <xdr:cNvPr id="266" name="楕円 265"/>
        <xdr:cNvSpPr/>
      </xdr:nvSpPr>
      <xdr:spPr>
        <a:xfrm>
          <a:off x="1968500" y="167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36609</xdr:rowOff>
    </xdr:from>
    <xdr:ext cx="534377" cy="259045"/>
    <xdr:sp macro="" textlink="">
      <xdr:nvSpPr>
        <xdr:cNvPr id="267" name="テキスト ボックス 266"/>
        <xdr:cNvSpPr txBox="1"/>
      </xdr:nvSpPr>
      <xdr:spPr>
        <a:xfrm>
          <a:off x="1752111" y="1683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62667</xdr:rowOff>
    </xdr:from>
    <xdr:to>
      <xdr:col>6</xdr:col>
      <xdr:colOff>38100</xdr:colOff>
      <xdr:row>98</xdr:row>
      <xdr:rowOff>164267</xdr:rowOff>
    </xdr:to>
    <xdr:sp macro="" textlink="">
      <xdr:nvSpPr>
        <xdr:cNvPr id="268" name="楕円 267"/>
        <xdr:cNvSpPr/>
      </xdr:nvSpPr>
      <xdr:spPr>
        <a:xfrm>
          <a:off x="1079500" y="168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155394</xdr:rowOff>
    </xdr:from>
    <xdr:ext cx="534377" cy="259045"/>
    <xdr:sp macro="" textlink="">
      <xdr:nvSpPr>
        <xdr:cNvPr id="269" name="テキスト ボックス 268"/>
        <xdr:cNvSpPr txBox="1"/>
      </xdr:nvSpPr>
      <xdr:spPr>
        <a:xfrm>
          <a:off x="863111" y="1695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3" name="直線コネクタ 292"/>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4" name="労働費最小値テキスト"/>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5" name="直線コネクタ 294"/>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6" name="労働費最大値テキスト"/>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7" name="直線コネクタ 296"/>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68580</xdr:rowOff>
    </xdr:from>
    <xdr:to>
      <xdr:col>55</xdr:col>
      <xdr:colOff>0</xdr:colOff>
      <xdr:row>36</xdr:row>
      <xdr:rowOff>111760</xdr:rowOff>
    </xdr:to>
    <xdr:cxnSp macro="">
      <xdr:nvCxnSpPr>
        <xdr:cNvPr id="298" name="直線コネクタ 297"/>
        <xdr:cNvCxnSpPr/>
      </xdr:nvCxnSpPr>
      <xdr:spPr>
        <a:xfrm>
          <a:off x="9639300" y="6069330"/>
          <a:ext cx="8382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9" name="労働費平均値テキスト"/>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00" name="フローチャート: 判断 299"/>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68580</xdr:rowOff>
    </xdr:from>
    <xdr:to>
      <xdr:col>50</xdr:col>
      <xdr:colOff>114300</xdr:colOff>
      <xdr:row>35</xdr:row>
      <xdr:rowOff>128270</xdr:rowOff>
    </xdr:to>
    <xdr:cxnSp macro="">
      <xdr:nvCxnSpPr>
        <xdr:cNvPr id="301" name="直線コネクタ 300"/>
        <xdr:cNvCxnSpPr/>
      </xdr:nvCxnSpPr>
      <xdr:spPr>
        <a:xfrm flipV="1">
          <a:off x="8750300" y="606933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2" name="フローチャート: 判断 301"/>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3" name="テキスト ボックス 302"/>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128270</xdr:rowOff>
    </xdr:from>
    <xdr:to>
      <xdr:col>45</xdr:col>
      <xdr:colOff>177800</xdr:colOff>
      <xdr:row>36</xdr:row>
      <xdr:rowOff>29210</xdr:rowOff>
    </xdr:to>
    <xdr:cxnSp macro="">
      <xdr:nvCxnSpPr>
        <xdr:cNvPr id="304" name="直線コネクタ 303"/>
        <xdr:cNvCxnSpPr/>
      </xdr:nvCxnSpPr>
      <xdr:spPr>
        <a:xfrm flipV="1">
          <a:off x="7861300" y="61290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5" name="フローチャート: 判断 304"/>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6" name="テキスト ボックス 305"/>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29210</xdr:rowOff>
    </xdr:from>
    <xdr:to>
      <xdr:col>41</xdr:col>
      <xdr:colOff>50800</xdr:colOff>
      <xdr:row>36</xdr:row>
      <xdr:rowOff>119380</xdr:rowOff>
    </xdr:to>
    <xdr:cxnSp macro="">
      <xdr:nvCxnSpPr>
        <xdr:cNvPr id="307" name="直線コネクタ 306"/>
        <xdr:cNvCxnSpPr/>
      </xdr:nvCxnSpPr>
      <xdr:spPr>
        <a:xfrm flipV="1">
          <a:off x="6972300" y="620141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8" name="フローチャート: 判断 307"/>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9" name="テキスト ボックス 308"/>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10" name="フローチャート: 判断 309"/>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11" name="テキスト ボックス 310"/>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60960</xdr:rowOff>
    </xdr:from>
    <xdr:to>
      <xdr:col>55</xdr:col>
      <xdr:colOff>50800</xdr:colOff>
      <xdr:row>36</xdr:row>
      <xdr:rowOff>162560</xdr:rowOff>
    </xdr:to>
    <xdr:sp macro="" textlink="">
      <xdr:nvSpPr>
        <xdr:cNvPr id="317" name="楕円 316"/>
        <xdr:cNvSpPr/>
      </xdr:nvSpPr>
      <xdr:spPr>
        <a:xfrm>
          <a:off x="104267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83837</xdr:rowOff>
    </xdr:from>
    <xdr:ext cx="378565" cy="259045"/>
    <xdr:sp macro="" textlink="">
      <xdr:nvSpPr>
        <xdr:cNvPr id="318" name="労働費該当値テキスト"/>
        <xdr:cNvSpPr txBox="1"/>
      </xdr:nvSpPr>
      <xdr:spPr>
        <a:xfrm>
          <a:off x="10528300" y="60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17780</xdr:rowOff>
    </xdr:from>
    <xdr:to>
      <xdr:col>50</xdr:col>
      <xdr:colOff>165100</xdr:colOff>
      <xdr:row>35</xdr:row>
      <xdr:rowOff>119380</xdr:rowOff>
    </xdr:to>
    <xdr:sp macro="" textlink="">
      <xdr:nvSpPr>
        <xdr:cNvPr id="319" name="楕円 318"/>
        <xdr:cNvSpPr/>
      </xdr:nvSpPr>
      <xdr:spPr>
        <a:xfrm>
          <a:off x="9588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135907</xdr:rowOff>
    </xdr:from>
    <xdr:ext cx="378565" cy="259045"/>
    <xdr:sp macro="" textlink="">
      <xdr:nvSpPr>
        <xdr:cNvPr id="320" name="テキスト ボックス 319"/>
        <xdr:cNvSpPr txBox="1"/>
      </xdr:nvSpPr>
      <xdr:spPr>
        <a:xfrm>
          <a:off x="9450017" y="5793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77470</xdr:rowOff>
    </xdr:from>
    <xdr:to>
      <xdr:col>46</xdr:col>
      <xdr:colOff>38100</xdr:colOff>
      <xdr:row>36</xdr:row>
      <xdr:rowOff>7620</xdr:rowOff>
    </xdr:to>
    <xdr:sp macro="" textlink="">
      <xdr:nvSpPr>
        <xdr:cNvPr id="321" name="楕円 320"/>
        <xdr:cNvSpPr/>
      </xdr:nvSpPr>
      <xdr:spPr>
        <a:xfrm>
          <a:off x="869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24147</xdr:rowOff>
    </xdr:from>
    <xdr:ext cx="378565" cy="259045"/>
    <xdr:sp macro="" textlink="">
      <xdr:nvSpPr>
        <xdr:cNvPr id="322" name="テキスト ボックス 321"/>
        <xdr:cNvSpPr txBox="1"/>
      </xdr:nvSpPr>
      <xdr:spPr>
        <a:xfrm>
          <a:off x="85610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149860</xdr:rowOff>
    </xdr:from>
    <xdr:to>
      <xdr:col>41</xdr:col>
      <xdr:colOff>101600</xdr:colOff>
      <xdr:row>36</xdr:row>
      <xdr:rowOff>80010</xdr:rowOff>
    </xdr:to>
    <xdr:sp macro="" textlink="">
      <xdr:nvSpPr>
        <xdr:cNvPr id="323" name="楕円 322"/>
        <xdr:cNvSpPr/>
      </xdr:nvSpPr>
      <xdr:spPr>
        <a:xfrm>
          <a:off x="7810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96537</xdr:rowOff>
    </xdr:from>
    <xdr:ext cx="378565" cy="259045"/>
    <xdr:sp macro="" textlink="">
      <xdr:nvSpPr>
        <xdr:cNvPr id="324" name="テキスト ボックス 323"/>
        <xdr:cNvSpPr txBox="1"/>
      </xdr:nvSpPr>
      <xdr:spPr>
        <a:xfrm>
          <a:off x="7672017"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68580</xdr:rowOff>
    </xdr:from>
    <xdr:to>
      <xdr:col>36</xdr:col>
      <xdr:colOff>165100</xdr:colOff>
      <xdr:row>36</xdr:row>
      <xdr:rowOff>170180</xdr:rowOff>
    </xdr:to>
    <xdr:sp macro="" textlink="">
      <xdr:nvSpPr>
        <xdr:cNvPr id="325" name="楕円 324"/>
        <xdr:cNvSpPr/>
      </xdr:nvSpPr>
      <xdr:spPr>
        <a:xfrm>
          <a:off x="6921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161307</xdr:rowOff>
    </xdr:from>
    <xdr:ext cx="378565" cy="259045"/>
    <xdr:sp macro="" textlink="">
      <xdr:nvSpPr>
        <xdr:cNvPr id="326" name="テキスト ボックス 325"/>
        <xdr:cNvSpPr txBox="1"/>
      </xdr:nvSpPr>
      <xdr:spPr>
        <a:xfrm>
          <a:off x="6783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50" name="直線コネクタ 349"/>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51" name="農林水産業費最小値テキスト"/>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2" name="直線コネクタ 351"/>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3" name="農林水産業費最大値テキスト"/>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4" name="直線コネクタ 353"/>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150114</xdr:rowOff>
    </xdr:from>
    <xdr:to>
      <xdr:col>55</xdr:col>
      <xdr:colOff>0</xdr:colOff>
      <xdr:row>58</xdr:row>
      <xdr:rowOff>153035</xdr:rowOff>
    </xdr:to>
    <xdr:cxnSp macro="">
      <xdr:nvCxnSpPr>
        <xdr:cNvPr id="355" name="直線コネクタ 354"/>
        <xdr:cNvCxnSpPr/>
      </xdr:nvCxnSpPr>
      <xdr:spPr>
        <a:xfrm>
          <a:off x="9639300" y="10094214"/>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6" name="農林水産業費平均値テキスト"/>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7" name="フローチャート: 判断 356"/>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150114</xdr:rowOff>
    </xdr:from>
    <xdr:to>
      <xdr:col>50</xdr:col>
      <xdr:colOff>114300</xdr:colOff>
      <xdr:row>58</xdr:row>
      <xdr:rowOff>156464</xdr:rowOff>
    </xdr:to>
    <xdr:cxnSp macro="">
      <xdr:nvCxnSpPr>
        <xdr:cNvPr id="358" name="直線コネクタ 357"/>
        <xdr:cNvCxnSpPr/>
      </xdr:nvCxnSpPr>
      <xdr:spPr>
        <a:xfrm flipV="1">
          <a:off x="8750300" y="10094214"/>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9" name="フローチャート: 判断 358"/>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60" name="テキスト ボックス 359"/>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154051</xdr:rowOff>
    </xdr:from>
    <xdr:to>
      <xdr:col>45</xdr:col>
      <xdr:colOff>177800</xdr:colOff>
      <xdr:row>58</xdr:row>
      <xdr:rowOff>156464</xdr:rowOff>
    </xdr:to>
    <xdr:cxnSp macro="">
      <xdr:nvCxnSpPr>
        <xdr:cNvPr id="361" name="直線コネクタ 360"/>
        <xdr:cNvCxnSpPr/>
      </xdr:nvCxnSpPr>
      <xdr:spPr>
        <a:xfrm>
          <a:off x="7861300" y="1009815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2" name="フローチャート: 判断 361"/>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3" name="テキスト ボックス 362"/>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154051</xdr:rowOff>
    </xdr:from>
    <xdr:to>
      <xdr:col>41</xdr:col>
      <xdr:colOff>50800</xdr:colOff>
      <xdr:row>58</xdr:row>
      <xdr:rowOff>154432</xdr:rowOff>
    </xdr:to>
    <xdr:cxnSp macro="">
      <xdr:nvCxnSpPr>
        <xdr:cNvPr id="364" name="直線コネクタ 363"/>
        <xdr:cNvCxnSpPr/>
      </xdr:nvCxnSpPr>
      <xdr:spPr>
        <a:xfrm flipV="1">
          <a:off x="6972300" y="1009815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5" name="フローチャート: 判断 364"/>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6" name="テキスト ボックス 365"/>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7" name="フローチャート: 判断 366"/>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8" name="テキスト ボックス 367"/>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102235</xdr:rowOff>
    </xdr:from>
    <xdr:to>
      <xdr:col>55</xdr:col>
      <xdr:colOff>50800</xdr:colOff>
      <xdr:row>59</xdr:row>
      <xdr:rowOff>32385</xdr:rowOff>
    </xdr:to>
    <xdr:sp macro="" textlink="">
      <xdr:nvSpPr>
        <xdr:cNvPr id="374" name="楕円 373"/>
        <xdr:cNvSpPr/>
      </xdr:nvSpPr>
      <xdr:spPr>
        <a:xfrm>
          <a:off x="104267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17162</xdr:rowOff>
    </xdr:from>
    <xdr:ext cx="378565" cy="259045"/>
    <xdr:sp macro="" textlink="">
      <xdr:nvSpPr>
        <xdr:cNvPr id="375" name="農林水産業費該当値テキスト"/>
        <xdr:cNvSpPr txBox="1"/>
      </xdr:nvSpPr>
      <xdr:spPr>
        <a:xfrm>
          <a:off x="10528300" y="996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99314</xdr:rowOff>
    </xdr:from>
    <xdr:to>
      <xdr:col>50</xdr:col>
      <xdr:colOff>165100</xdr:colOff>
      <xdr:row>59</xdr:row>
      <xdr:rowOff>29464</xdr:rowOff>
    </xdr:to>
    <xdr:sp macro="" textlink="">
      <xdr:nvSpPr>
        <xdr:cNvPr id="376" name="楕円 375"/>
        <xdr:cNvSpPr/>
      </xdr:nvSpPr>
      <xdr:spPr>
        <a:xfrm>
          <a:off x="9588500" y="100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20591</xdr:rowOff>
    </xdr:from>
    <xdr:ext cx="378565" cy="259045"/>
    <xdr:sp macro="" textlink="">
      <xdr:nvSpPr>
        <xdr:cNvPr id="377" name="テキスト ボックス 376"/>
        <xdr:cNvSpPr txBox="1"/>
      </xdr:nvSpPr>
      <xdr:spPr>
        <a:xfrm>
          <a:off x="9450017" y="1013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105664</xdr:rowOff>
    </xdr:from>
    <xdr:to>
      <xdr:col>46</xdr:col>
      <xdr:colOff>38100</xdr:colOff>
      <xdr:row>59</xdr:row>
      <xdr:rowOff>35814</xdr:rowOff>
    </xdr:to>
    <xdr:sp macro="" textlink="">
      <xdr:nvSpPr>
        <xdr:cNvPr id="378" name="楕円 377"/>
        <xdr:cNvSpPr/>
      </xdr:nvSpPr>
      <xdr:spPr>
        <a:xfrm>
          <a:off x="8699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26941</xdr:rowOff>
    </xdr:from>
    <xdr:ext cx="378565" cy="259045"/>
    <xdr:sp macro="" textlink="">
      <xdr:nvSpPr>
        <xdr:cNvPr id="379" name="テキスト ボックス 378"/>
        <xdr:cNvSpPr txBox="1"/>
      </xdr:nvSpPr>
      <xdr:spPr>
        <a:xfrm>
          <a:off x="8561017" y="1014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103251</xdr:rowOff>
    </xdr:from>
    <xdr:to>
      <xdr:col>41</xdr:col>
      <xdr:colOff>101600</xdr:colOff>
      <xdr:row>59</xdr:row>
      <xdr:rowOff>33401</xdr:rowOff>
    </xdr:to>
    <xdr:sp macro="" textlink="">
      <xdr:nvSpPr>
        <xdr:cNvPr id="380" name="楕円 379"/>
        <xdr:cNvSpPr/>
      </xdr:nvSpPr>
      <xdr:spPr>
        <a:xfrm>
          <a:off x="7810500" y="100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24528</xdr:rowOff>
    </xdr:from>
    <xdr:ext cx="378565" cy="259045"/>
    <xdr:sp macro="" textlink="">
      <xdr:nvSpPr>
        <xdr:cNvPr id="381" name="テキスト ボックス 380"/>
        <xdr:cNvSpPr txBox="1"/>
      </xdr:nvSpPr>
      <xdr:spPr>
        <a:xfrm>
          <a:off x="7672017" y="101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103632</xdr:rowOff>
    </xdr:from>
    <xdr:to>
      <xdr:col>36</xdr:col>
      <xdr:colOff>165100</xdr:colOff>
      <xdr:row>59</xdr:row>
      <xdr:rowOff>33782</xdr:rowOff>
    </xdr:to>
    <xdr:sp macro="" textlink="">
      <xdr:nvSpPr>
        <xdr:cNvPr id="382" name="楕円 381"/>
        <xdr:cNvSpPr/>
      </xdr:nvSpPr>
      <xdr:spPr>
        <a:xfrm>
          <a:off x="6921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24909</xdr:rowOff>
    </xdr:from>
    <xdr:ext cx="378565" cy="259045"/>
    <xdr:sp macro="" textlink="">
      <xdr:nvSpPr>
        <xdr:cNvPr id="383" name="テキスト ボックス 382"/>
        <xdr:cNvSpPr txBox="1"/>
      </xdr:nvSpPr>
      <xdr:spPr>
        <a:xfrm>
          <a:off x="6783017" y="1014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9" name="直線コネクタ 408"/>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10" name="商工費最小値テキスト"/>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11" name="直線コネクタ 410"/>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2" name="商工費最大値テキスト"/>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3" name="直線コネクタ 412"/>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112040</xdr:rowOff>
    </xdr:from>
    <xdr:to>
      <xdr:col>55</xdr:col>
      <xdr:colOff>0</xdr:colOff>
      <xdr:row>78</xdr:row>
      <xdr:rowOff>12795</xdr:rowOff>
    </xdr:to>
    <xdr:cxnSp macro="">
      <xdr:nvCxnSpPr>
        <xdr:cNvPr id="414" name="直線コネクタ 413"/>
        <xdr:cNvCxnSpPr/>
      </xdr:nvCxnSpPr>
      <xdr:spPr>
        <a:xfrm>
          <a:off x="9639300" y="13142240"/>
          <a:ext cx="838200" cy="2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5" name="商工費平均値テキスト"/>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6" name="フローチャート: 判断 415"/>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166740</xdr:rowOff>
    </xdr:from>
    <xdr:to>
      <xdr:col>50</xdr:col>
      <xdr:colOff>114300</xdr:colOff>
      <xdr:row>76</xdr:row>
      <xdr:rowOff>112040</xdr:rowOff>
    </xdr:to>
    <xdr:cxnSp macro="">
      <xdr:nvCxnSpPr>
        <xdr:cNvPr id="417" name="直線コネクタ 416"/>
        <xdr:cNvCxnSpPr/>
      </xdr:nvCxnSpPr>
      <xdr:spPr>
        <a:xfrm>
          <a:off x="8750300" y="13025490"/>
          <a:ext cx="8890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8" name="フローチャート: 判断 417"/>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55734</xdr:rowOff>
    </xdr:from>
    <xdr:ext cx="534377" cy="259045"/>
    <xdr:sp macro="" textlink="">
      <xdr:nvSpPr>
        <xdr:cNvPr id="419" name="テキスト ボックス 418"/>
        <xdr:cNvSpPr txBox="1"/>
      </xdr:nvSpPr>
      <xdr:spPr>
        <a:xfrm>
          <a:off x="9372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111963</xdr:rowOff>
    </xdr:from>
    <xdr:to>
      <xdr:col>45</xdr:col>
      <xdr:colOff>177800</xdr:colOff>
      <xdr:row>75</xdr:row>
      <xdr:rowOff>166740</xdr:rowOff>
    </xdr:to>
    <xdr:cxnSp macro="">
      <xdr:nvCxnSpPr>
        <xdr:cNvPr id="420" name="直線コネクタ 419"/>
        <xdr:cNvCxnSpPr/>
      </xdr:nvCxnSpPr>
      <xdr:spPr>
        <a:xfrm>
          <a:off x="7861300" y="12970713"/>
          <a:ext cx="889000" cy="5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21" name="フローチャート: 判断 420"/>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109650</xdr:rowOff>
    </xdr:from>
    <xdr:ext cx="534377" cy="259045"/>
    <xdr:sp macro="" textlink="">
      <xdr:nvSpPr>
        <xdr:cNvPr id="422" name="テキスト ボックス 421"/>
        <xdr:cNvSpPr txBox="1"/>
      </xdr:nvSpPr>
      <xdr:spPr>
        <a:xfrm>
          <a:off x="8483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111963</xdr:rowOff>
    </xdr:from>
    <xdr:to>
      <xdr:col>41</xdr:col>
      <xdr:colOff>50800</xdr:colOff>
      <xdr:row>78</xdr:row>
      <xdr:rowOff>111789</xdr:rowOff>
    </xdr:to>
    <xdr:cxnSp macro="">
      <xdr:nvCxnSpPr>
        <xdr:cNvPr id="423" name="直線コネクタ 422"/>
        <xdr:cNvCxnSpPr/>
      </xdr:nvCxnSpPr>
      <xdr:spPr>
        <a:xfrm flipV="1">
          <a:off x="6972300" y="12970713"/>
          <a:ext cx="889000" cy="5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4" name="フローチャート: 判断 423"/>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138498</xdr:rowOff>
    </xdr:from>
    <xdr:ext cx="534377" cy="259045"/>
    <xdr:sp macro="" textlink="">
      <xdr:nvSpPr>
        <xdr:cNvPr id="425" name="テキスト ボックス 424"/>
        <xdr:cNvSpPr txBox="1"/>
      </xdr:nvSpPr>
      <xdr:spPr>
        <a:xfrm>
          <a:off x="7594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6" name="フローチャート: 判断 425"/>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7" name="テキスト ボックス 426"/>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133445</xdr:rowOff>
    </xdr:from>
    <xdr:to>
      <xdr:col>55</xdr:col>
      <xdr:colOff>50800</xdr:colOff>
      <xdr:row>78</xdr:row>
      <xdr:rowOff>63595</xdr:rowOff>
    </xdr:to>
    <xdr:sp macro="" textlink="">
      <xdr:nvSpPr>
        <xdr:cNvPr id="433" name="楕円 432"/>
        <xdr:cNvSpPr/>
      </xdr:nvSpPr>
      <xdr:spPr>
        <a:xfrm>
          <a:off x="10426700" y="133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111872</xdr:rowOff>
    </xdr:from>
    <xdr:ext cx="534377" cy="259045"/>
    <xdr:sp macro="" textlink="">
      <xdr:nvSpPr>
        <xdr:cNvPr id="434" name="商工費該当値テキスト"/>
        <xdr:cNvSpPr txBox="1"/>
      </xdr:nvSpPr>
      <xdr:spPr>
        <a:xfrm>
          <a:off x="10528300" y="133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61240</xdr:rowOff>
    </xdr:from>
    <xdr:to>
      <xdr:col>50</xdr:col>
      <xdr:colOff>165100</xdr:colOff>
      <xdr:row>76</xdr:row>
      <xdr:rowOff>162840</xdr:rowOff>
    </xdr:to>
    <xdr:sp macro="" textlink="">
      <xdr:nvSpPr>
        <xdr:cNvPr id="435" name="楕円 434"/>
        <xdr:cNvSpPr/>
      </xdr:nvSpPr>
      <xdr:spPr>
        <a:xfrm>
          <a:off x="9588500" y="130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7917</xdr:rowOff>
    </xdr:from>
    <xdr:ext cx="534377" cy="259045"/>
    <xdr:sp macro="" textlink="">
      <xdr:nvSpPr>
        <xdr:cNvPr id="436" name="テキスト ボックス 435"/>
        <xdr:cNvSpPr txBox="1"/>
      </xdr:nvSpPr>
      <xdr:spPr>
        <a:xfrm>
          <a:off x="9372111" y="1286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115940</xdr:rowOff>
    </xdr:from>
    <xdr:to>
      <xdr:col>46</xdr:col>
      <xdr:colOff>38100</xdr:colOff>
      <xdr:row>76</xdr:row>
      <xdr:rowOff>46090</xdr:rowOff>
    </xdr:to>
    <xdr:sp macro="" textlink="">
      <xdr:nvSpPr>
        <xdr:cNvPr id="437" name="楕円 436"/>
        <xdr:cNvSpPr/>
      </xdr:nvSpPr>
      <xdr:spPr>
        <a:xfrm>
          <a:off x="8699500" y="12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62617</xdr:rowOff>
    </xdr:from>
    <xdr:ext cx="534377" cy="259045"/>
    <xdr:sp macro="" textlink="">
      <xdr:nvSpPr>
        <xdr:cNvPr id="438" name="テキスト ボックス 437"/>
        <xdr:cNvSpPr txBox="1"/>
      </xdr:nvSpPr>
      <xdr:spPr>
        <a:xfrm>
          <a:off x="8483111" y="127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61163</xdr:rowOff>
    </xdr:from>
    <xdr:to>
      <xdr:col>41</xdr:col>
      <xdr:colOff>101600</xdr:colOff>
      <xdr:row>75</xdr:row>
      <xdr:rowOff>162762</xdr:rowOff>
    </xdr:to>
    <xdr:sp macro="" textlink="">
      <xdr:nvSpPr>
        <xdr:cNvPr id="439" name="楕円 438"/>
        <xdr:cNvSpPr/>
      </xdr:nvSpPr>
      <xdr:spPr>
        <a:xfrm>
          <a:off x="7810500" y="12919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7840</xdr:rowOff>
    </xdr:from>
    <xdr:ext cx="534377" cy="259045"/>
    <xdr:sp macro="" textlink="">
      <xdr:nvSpPr>
        <xdr:cNvPr id="440" name="テキスト ボックス 439"/>
        <xdr:cNvSpPr txBox="1"/>
      </xdr:nvSpPr>
      <xdr:spPr>
        <a:xfrm>
          <a:off x="7594111" y="126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60989</xdr:rowOff>
    </xdr:from>
    <xdr:to>
      <xdr:col>36</xdr:col>
      <xdr:colOff>165100</xdr:colOff>
      <xdr:row>78</xdr:row>
      <xdr:rowOff>162589</xdr:rowOff>
    </xdr:to>
    <xdr:sp macro="" textlink="">
      <xdr:nvSpPr>
        <xdr:cNvPr id="441" name="楕円 440"/>
        <xdr:cNvSpPr/>
      </xdr:nvSpPr>
      <xdr:spPr>
        <a:xfrm>
          <a:off x="6921500" y="13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153716</xdr:rowOff>
    </xdr:from>
    <xdr:ext cx="534377" cy="259045"/>
    <xdr:sp macro="" textlink="">
      <xdr:nvSpPr>
        <xdr:cNvPr id="442" name="テキスト ボックス 441"/>
        <xdr:cNvSpPr txBox="1"/>
      </xdr:nvSpPr>
      <xdr:spPr>
        <a:xfrm>
          <a:off x="6705111" y="135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5" name="直線コネクタ 464"/>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6" name="土木費最小値テキスト"/>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7" name="直線コネクタ 466"/>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8" name="土木費最大値テキスト"/>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9" name="直線コネクタ 468"/>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89430</xdr:rowOff>
    </xdr:from>
    <xdr:to>
      <xdr:col>55</xdr:col>
      <xdr:colOff>0</xdr:colOff>
      <xdr:row>95</xdr:row>
      <xdr:rowOff>160640</xdr:rowOff>
    </xdr:to>
    <xdr:cxnSp macro="">
      <xdr:nvCxnSpPr>
        <xdr:cNvPr id="470" name="直線コネクタ 469"/>
        <xdr:cNvCxnSpPr/>
      </xdr:nvCxnSpPr>
      <xdr:spPr>
        <a:xfrm>
          <a:off x="9639300" y="16377180"/>
          <a:ext cx="838200" cy="7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71" name="土木費平均値テキスト"/>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2" name="フローチャート: 判断 471"/>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86847</xdr:rowOff>
    </xdr:from>
    <xdr:to>
      <xdr:col>50</xdr:col>
      <xdr:colOff>114300</xdr:colOff>
      <xdr:row>95</xdr:row>
      <xdr:rowOff>89430</xdr:rowOff>
    </xdr:to>
    <xdr:cxnSp macro="">
      <xdr:nvCxnSpPr>
        <xdr:cNvPr id="473" name="直線コネクタ 472"/>
        <xdr:cNvCxnSpPr/>
      </xdr:nvCxnSpPr>
      <xdr:spPr>
        <a:xfrm>
          <a:off x="8750300" y="15688797"/>
          <a:ext cx="889000" cy="6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4" name="フローチャート: 判断 473"/>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5" name="テキスト ボックス 474"/>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86847</xdr:rowOff>
    </xdr:from>
    <xdr:to>
      <xdr:col>45</xdr:col>
      <xdr:colOff>177800</xdr:colOff>
      <xdr:row>95</xdr:row>
      <xdr:rowOff>32876</xdr:rowOff>
    </xdr:to>
    <xdr:cxnSp macro="">
      <xdr:nvCxnSpPr>
        <xdr:cNvPr id="476" name="直線コネクタ 475"/>
        <xdr:cNvCxnSpPr/>
      </xdr:nvCxnSpPr>
      <xdr:spPr>
        <a:xfrm flipV="1">
          <a:off x="7861300" y="15688797"/>
          <a:ext cx="889000" cy="6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7" name="フローチャート: 判断 476"/>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8" name="テキスト ボックス 477"/>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32876</xdr:rowOff>
    </xdr:from>
    <xdr:to>
      <xdr:col>41</xdr:col>
      <xdr:colOff>50800</xdr:colOff>
      <xdr:row>95</xdr:row>
      <xdr:rowOff>56032</xdr:rowOff>
    </xdr:to>
    <xdr:cxnSp macro="">
      <xdr:nvCxnSpPr>
        <xdr:cNvPr id="479" name="直線コネクタ 478"/>
        <xdr:cNvCxnSpPr/>
      </xdr:nvCxnSpPr>
      <xdr:spPr>
        <a:xfrm flipV="1">
          <a:off x="6972300" y="16320626"/>
          <a:ext cx="889000" cy="2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80" name="フローチャート: 判断 479"/>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81" name="テキスト ボックス 480"/>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2" name="フローチャート: 判断 481"/>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3" name="テキスト ボックス 482"/>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109840</xdr:rowOff>
    </xdr:from>
    <xdr:to>
      <xdr:col>55</xdr:col>
      <xdr:colOff>50800</xdr:colOff>
      <xdr:row>96</xdr:row>
      <xdr:rowOff>39990</xdr:rowOff>
    </xdr:to>
    <xdr:sp macro="" textlink="">
      <xdr:nvSpPr>
        <xdr:cNvPr id="489" name="楕円 488"/>
        <xdr:cNvSpPr/>
      </xdr:nvSpPr>
      <xdr:spPr>
        <a:xfrm>
          <a:off x="10426700" y="163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88267</xdr:rowOff>
    </xdr:from>
    <xdr:ext cx="534377" cy="259045"/>
    <xdr:sp macro="" textlink="">
      <xdr:nvSpPr>
        <xdr:cNvPr id="490" name="土木費該当値テキスト"/>
        <xdr:cNvSpPr txBox="1"/>
      </xdr:nvSpPr>
      <xdr:spPr>
        <a:xfrm>
          <a:off x="10528300" y="1637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38630</xdr:rowOff>
    </xdr:from>
    <xdr:to>
      <xdr:col>50</xdr:col>
      <xdr:colOff>165100</xdr:colOff>
      <xdr:row>95</xdr:row>
      <xdr:rowOff>140230</xdr:rowOff>
    </xdr:to>
    <xdr:sp macro="" textlink="">
      <xdr:nvSpPr>
        <xdr:cNvPr id="491" name="楕円 490"/>
        <xdr:cNvSpPr/>
      </xdr:nvSpPr>
      <xdr:spPr>
        <a:xfrm>
          <a:off x="9588500" y="16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131357</xdr:rowOff>
    </xdr:from>
    <xdr:ext cx="534377" cy="259045"/>
    <xdr:sp macro="" textlink="">
      <xdr:nvSpPr>
        <xdr:cNvPr id="492" name="テキスト ボックス 491"/>
        <xdr:cNvSpPr txBox="1"/>
      </xdr:nvSpPr>
      <xdr:spPr>
        <a:xfrm>
          <a:off x="9372111" y="1641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36047</xdr:rowOff>
    </xdr:from>
    <xdr:to>
      <xdr:col>46</xdr:col>
      <xdr:colOff>38100</xdr:colOff>
      <xdr:row>91</xdr:row>
      <xdr:rowOff>137647</xdr:rowOff>
    </xdr:to>
    <xdr:sp macro="" textlink="">
      <xdr:nvSpPr>
        <xdr:cNvPr id="493" name="楕円 492"/>
        <xdr:cNvSpPr/>
      </xdr:nvSpPr>
      <xdr:spPr>
        <a:xfrm>
          <a:off x="8699500" y="156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154174</xdr:rowOff>
    </xdr:from>
    <xdr:ext cx="534377" cy="259045"/>
    <xdr:sp macro="" textlink="">
      <xdr:nvSpPr>
        <xdr:cNvPr id="494" name="テキスト ボックス 493"/>
        <xdr:cNvSpPr txBox="1"/>
      </xdr:nvSpPr>
      <xdr:spPr>
        <a:xfrm>
          <a:off x="8483111" y="154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153526</xdr:rowOff>
    </xdr:from>
    <xdr:to>
      <xdr:col>41</xdr:col>
      <xdr:colOff>101600</xdr:colOff>
      <xdr:row>95</xdr:row>
      <xdr:rowOff>83676</xdr:rowOff>
    </xdr:to>
    <xdr:sp macro="" textlink="">
      <xdr:nvSpPr>
        <xdr:cNvPr id="495" name="楕円 494"/>
        <xdr:cNvSpPr/>
      </xdr:nvSpPr>
      <xdr:spPr>
        <a:xfrm>
          <a:off x="7810500" y="162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100203</xdr:rowOff>
    </xdr:from>
    <xdr:ext cx="534377" cy="259045"/>
    <xdr:sp macro="" textlink="">
      <xdr:nvSpPr>
        <xdr:cNvPr id="496" name="テキスト ボックス 495"/>
        <xdr:cNvSpPr txBox="1"/>
      </xdr:nvSpPr>
      <xdr:spPr>
        <a:xfrm>
          <a:off x="7594111" y="160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5232</xdr:rowOff>
    </xdr:from>
    <xdr:to>
      <xdr:col>36</xdr:col>
      <xdr:colOff>165100</xdr:colOff>
      <xdr:row>95</xdr:row>
      <xdr:rowOff>106832</xdr:rowOff>
    </xdr:to>
    <xdr:sp macro="" textlink="">
      <xdr:nvSpPr>
        <xdr:cNvPr id="497" name="楕円 496"/>
        <xdr:cNvSpPr/>
      </xdr:nvSpPr>
      <xdr:spPr>
        <a:xfrm>
          <a:off x="6921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123359</xdr:rowOff>
    </xdr:from>
    <xdr:ext cx="534377" cy="259045"/>
    <xdr:sp macro="" textlink="">
      <xdr:nvSpPr>
        <xdr:cNvPr id="498" name="テキスト ボックス 497"/>
        <xdr:cNvSpPr txBox="1"/>
      </xdr:nvSpPr>
      <xdr:spPr>
        <a:xfrm>
          <a:off x="6705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3" name="直線コネクタ 522"/>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4" name="消防費最小値テキスト"/>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5" name="直線コネクタ 524"/>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6" name="消防費最大値テキスト"/>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7" name="直線コネクタ 526"/>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131509</xdr:rowOff>
    </xdr:from>
    <xdr:to>
      <xdr:col>85</xdr:col>
      <xdr:colOff>127000</xdr:colOff>
      <xdr:row>37</xdr:row>
      <xdr:rowOff>10351</xdr:rowOff>
    </xdr:to>
    <xdr:cxnSp macro="">
      <xdr:nvCxnSpPr>
        <xdr:cNvPr id="528" name="直線コネクタ 527"/>
        <xdr:cNvCxnSpPr/>
      </xdr:nvCxnSpPr>
      <xdr:spPr>
        <a:xfrm flipV="1">
          <a:off x="15481300" y="5960809"/>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9" name="消防費平均値テキスト"/>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30" name="フローチャート: 判断 529"/>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10351</xdr:rowOff>
    </xdr:from>
    <xdr:to>
      <xdr:col>81</xdr:col>
      <xdr:colOff>50800</xdr:colOff>
      <xdr:row>37</xdr:row>
      <xdr:rowOff>134176</xdr:rowOff>
    </xdr:to>
    <xdr:cxnSp macro="">
      <xdr:nvCxnSpPr>
        <xdr:cNvPr id="531" name="直線コネクタ 530"/>
        <xdr:cNvCxnSpPr/>
      </xdr:nvCxnSpPr>
      <xdr:spPr>
        <a:xfrm flipV="1">
          <a:off x="14592300" y="6354001"/>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2" name="フローチャート: 判断 531"/>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3" name="テキスト ボックス 532"/>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134176</xdr:rowOff>
    </xdr:from>
    <xdr:to>
      <xdr:col>76</xdr:col>
      <xdr:colOff>114300</xdr:colOff>
      <xdr:row>37</xdr:row>
      <xdr:rowOff>134747</xdr:rowOff>
    </xdr:to>
    <xdr:cxnSp macro="">
      <xdr:nvCxnSpPr>
        <xdr:cNvPr id="534" name="直線コネクタ 533"/>
        <xdr:cNvCxnSpPr/>
      </xdr:nvCxnSpPr>
      <xdr:spPr>
        <a:xfrm flipV="1">
          <a:off x="13703300" y="647782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5" name="フローチャート: 判断 534"/>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6" name="テキスト ボックス 535"/>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99695</xdr:rowOff>
    </xdr:from>
    <xdr:to>
      <xdr:col>71</xdr:col>
      <xdr:colOff>177800</xdr:colOff>
      <xdr:row>37</xdr:row>
      <xdr:rowOff>134747</xdr:rowOff>
    </xdr:to>
    <xdr:cxnSp macro="">
      <xdr:nvCxnSpPr>
        <xdr:cNvPr id="537" name="直線コネクタ 536"/>
        <xdr:cNvCxnSpPr/>
      </xdr:nvCxnSpPr>
      <xdr:spPr>
        <a:xfrm>
          <a:off x="12814300" y="6271895"/>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8" name="フローチャート: 判断 537"/>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9" name="テキスト ボックス 538"/>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40" name="フローチャート: 判断 539"/>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41" name="テキスト ボックス 540"/>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80709</xdr:rowOff>
    </xdr:from>
    <xdr:to>
      <xdr:col>85</xdr:col>
      <xdr:colOff>177800</xdr:colOff>
      <xdr:row>35</xdr:row>
      <xdr:rowOff>10859</xdr:rowOff>
    </xdr:to>
    <xdr:sp macro="" textlink="">
      <xdr:nvSpPr>
        <xdr:cNvPr id="547" name="楕円 546"/>
        <xdr:cNvSpPr/>
      </xdr:nvSpPr>
      <xdr:spPr>
        <a:xfrm>
          <a:off x="16268700" y="59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103586</xdr:rowOff>
    </xdr:from>
    <xdr:ext cx="534377" cy="259045"/>
    <xdr:sp macro="" textlink="">
      <xdr:nvSpPr>
        <xdr:cNvPr id="548" name="消防費該当値テキスト"/>
        <xdr:cNvSpPr txBox="1"/>
      </xdr:nvSpPr>
      <xdr:spPr>
        <a:xfrm>
          <a:off x="16370300" y="57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131001</xdr:rowOff>
    </xdr:from>
    <xdr:to>
      <xdr:col>81</xdr:col>
      <xdr:colOff>101600</xdr:colOff>
      <xdr:row>37</xdr:row>
      <xdr:rowOff>61151</xdr:rowOff>
    </xdr:to>
    <xdr:sp macro="" textlink="">
      <xdr:nvSpPr>
        <xdr:cNvPr id="549" name="楕円 548"/>
        <xdr:cNvSpPr/>
      </xdr:nvSpPr>
      <xdr:spPr>
        <a:xfrm>
          <a:off x="15430500" y="63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52278</xdr:rowOff>
    </xdr:from>
    <xdr:ext cx="534377" cy="259045"/>
    <xdr:sp macro="" textlink="">
      <xdr:nvSpPr>
        <xdr:cNvPr id="550" name="テキスト ボックス 549"/>
        <xdr:cNvSpPr txBox="1"/>
      </xdr:nvSpPr>
      <xdr:spPr>
        <a:xfrm>
          <a:off x="15214111" y="639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83376</xdr:rowOff>
    </xdr:from>
    <xdr:to>
      <xdr:col>76</xdr:col>
      <xdr:colOff>165100</xdr:colOff>
      <xdr:row>38</xdr:row>
      <xdr:rowOff>13526</xdr:rowOff>
    </xdr:to>
    <xdr:sp macro="" textlink="">
      <xdr:nvSpPr>
        <xdr:cNvPr id="551" name="楕円 550"/>
        <xdr:cNvSpPr/>
      </xdr:nvSpPr>
      <xdr:spPr>
        <a:xfrm>
          <a:off x="14541500" y="64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4653</xdr:rowOff>
    </xdr:from>
    <xdr:ext cx="534377" cy="259045"/>
    <xdr:sp macro="" textlink="">
      <xdr:nvSpPr>
        <xdr:cNvPr id="552" name="テキスト ボックス 551"/>
        <xdr:cNvSpPr txBox="1"/>
      </xdr:nvSpPr>
      <xdr:spPr>
        <a:xfrm>
          <a:off x="14325111" y="65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83947</xdr:rowOff>
    </xdr:from>
    <xdr:to>
      <xdr:col>72</xdr:col>
      <xdr:colOff>38100</xdr:colOff>
      <xdr:row>38</xdr:row>
      <xdr:rowOff>14097</xdr:rowOff>
    </xdr:to>
    <xdr:sp macro="" textlink="">
      <xdr:nvSpPr>
        <xdr:cNvPr id="553" name="楕円 552"/>
        <xdr:cNvSpPr/>
      </xdr:nvSpPr>
      <xdr:spPr>
        <a:xfrm>
          <a:off x="13652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5224</xdr:rowOff>
    </xdr:from>
    <xdr:ext cx="534377" cy="259045"/>
    <xdr:sp macro="" textlink="">
      <xdr:nvSpPr>
        <xdr:cNvPr id="554" name="テキスト ボックス 553"/>
        <xdr:cNvSpPr txBox="1"/>
      </xdr:nvSpPr>
      <xdr:spPr>
        <a:xfrm>
          <a:off x="13436111" y="65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48895</xdr:rowOff>
    </xdr:from>
    <xdr:to>
      <xdr:col>67</xdr:col>
      <xdr:colOff>101600</xdr:colOff>
      <xdr:row>36</xdr:row>
      <xdr:rowOff>150495</xdr:rowOff>
    </xdr:to>
    <xdr:sp macro="" textlink="">
      <xdr:nvSpPr>
        <xdr:cNvPr id="555" name="楕円 554"/>
        <xdr:cNvSpPr/>
      </xdr:nvSpPr>
      <xdr:spPr>
        <a:xfrm>
          <a:off x="12763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141622</xdr:rowOff>
    </xdr:from>
    <xdr:ext cx="534377" cy="259045"/>
    <xdr:sp macro="" textlink="">
      <xdr:nvSpPr>
        <xdr:cNvPr id="556" name="テキスト ボックス 555"/>
        <xdr:cNvSpPr txBox="1"/>
      </xdr:nvSpPr>
      <xdr:spPr>
        <a:xfrm>
          <a:off x="12547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1" name="直線コネクタ 580"/>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2" name="教育費最小値テキスト"/>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3" name="直線コネクタ 582"/>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4" name="教育費最大値テキスト"/>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5" name="直線コネクタ 584"/>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117678</xdr:rowOff>
    </xdr:from>
    <xdr:to>
      <xdr:col>85</xdr:col>
      <xdr:colOff>127000</xdr:colOff>
      <xdr:row>55</xdr:row>
      <xdr:rowOff>23761</xdr:rowOff>
    </xdr:to>
    <xdr:cxnSp macro="">
      <xdr:nvCxnSpPr>
        <xdr:cNvPr id="586" name="直線コネクタ 585"/>
        <xdr:cNvCxnSpPr/>
      </xdr:nvCxnSpPr>
      <xdr:spPr>
        <a:xfrm flipV="1">
          <a:off x="15481300" y="9375978"/>
          <a:ext cx="8382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7" name="教育費平均値テキスト"/>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8" name="フローチャート: 判断 587"/>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23761</xdr:rowOff>
    </xdr:from>
    <xdr:to>
      <xdr:col>81</xdr:col>
      <xdr:colOff>50800</xdr:colOff>
      <xdr:row>55</xdr:row>
      <xdr:rowOff>155969</xdr:rowOff>
    </xdr:to>
    <xdr:cxnSp macro="">
      <xdr:nvCxnSpPr>
        <xdr:cNvPr id="589" name="直線コネクタ 588"/>
        <xdr:cNvCxnSpPr/>
      </xdr:nvCxnSpPr>
      <xdr:spPr>
        <a:xfrm flipV="1">
          <a:off x="14592300" y="9453511"/>
          <a:ext cx="8890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0" name="フローチャート: 判断 589"/>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91" name="テキスト ボックス 590"/>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28791</xdr:rowOff>
    </xdr:from>
    <xdr:to>
      <xdr:col>76</xdr:col>
      <xdr:colOff>114300</xdr:colOff>
      <xdr:row>55</xdr:row>
      <xdr:rowOff>155969</xdr:rowOff>
    </xdr:to>
    <xdr:cxnSp macro="">
      <xdr:nvCxnSpPr>
        <xdr:cNvPr id="592" name="直線コネクタ 591"/>
        <xdr:cNvCxnSpPr/>
      </xdr:nvCxnSpPr>
      <xdr:spPr>
        <a:xfrm>
          <a:off x="13703300" y="9458541"/>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3" name="フローチャート: 判断 592"/>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4" name="テキスト ボックス 593"/>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28791</xdr:rowOff>
    </xdr:from>
    <xdr:to>
      <xdr:col>71</xdr:col>
      <xdr:colOff>177800</xdr:colOff>
      <xdr:row>56</xdr:row>
      <xdr:rowOff>162675</xdr:rowOff>
    </xdr:to>
    <xdr:cxnSp macro="">
      <xdr:nvCxnSpPr>
        <xdr:cNvPr id="595" name="直線コネクタ 594"/>
        <xdr:cNvCxnSpPr/>
      </xdr:nvCxnSpPr>
      <xdr:spPr>
        <a:xfrm flipV="1">
          <a:off x="12814300" y="9458541"/>
          <a:ext cx="889000" cy="30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6" name="フローチャート: 判断 595"/>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7" name="テキスト ボックス 596"/>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8" name="フローチャート: 判断 597"/>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9" name="テキスト ボックス 598"/>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66878</xdr:rowOff>
    </xdr:from>
    <xdr:to>
      <xdr:col>85</xdr:col>
      <xdr:colOff>177800</xdr:colOff>
      <xdr:row>54</xdr:row>
      <xdr:rowOff>168478</xdr:rowOff>
    </xdr:to>
    <xdr:sp macro="" textlink="">
      <xdr:nvSpPr>
        <xdr:cNvPr id="605" name="楕円 604"/>
        <xdr:cNvSpPr/>
      </xdr:nvSpPr>
      <xdr:spPr>
        <a:xfrm>
          <a:off x="16268700" y="93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45305</xdr:rowOff>
    </xdr:from>
    <xdr:ext cx="534377" cy="259045"/>
    <xdr:sp macro="" textlink="">
      <xdr:nvSpPr>
        <xdr:cNvPr id="606" name="教育費該当値テキスト"/>
        <xdr:cNvSpPr txBox="1"/>
      </xdr:nvSpPr>
      <xdr:spPr>
        <a:xfrm>
          <a:off x="16370300" y="93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144411</xdr:rowOff>
    </xdr:from>
    <xdr:to>
      <xdr:col>81</xdr:col>
      <xdr:colOff>101600</xdr:colOff>
      <xdr:row>55</xdr:row>
      <xdr:rowOff>74561</xdr:rowOff>
    </xdr:to>
    <xdr:sp macro="" textlink="">
      <xdr:nvSpPr>
        <xdr:cNvPr id="607" name="楕円 606"/>
        <xdr:cNvSpPr/>
      </xdr:nvSpPr>
      <xdr:spPr>
        <a:xfrm>
          <a:off x="15430500" y="94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65688</xdr:rowOff>
    </xdr:from>
    <xdr:ext cx="534377" cy="259045"/>
    <xdr:sp macro="" textlink="">
      <xdr:nvSpPr>
        <xdr:cNvPr id="608" name="テキスト ボックス 607"/>
        <xdr:cNvSpPr txBox="1"/>
      </xdr:nvSpPr>
      <xdr:spPr>
        <a:xfrm>
          <a:off x="15214111" y="94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105169</xdr:rowOff>
    </xdr:from>
    <xdr:to>
      <xdr:col>76</xdr:col>
      <xdr:colOff>165100</xdr:colOff>
      <xdr:row>56</xdr:row>
      <xdr:rowOff>35319</xdr:rowOff>
    </xdr:to>
    <xdr:sp macro="" textlink="">
      <xdr:nvSpPr>
        <xdr:cNvPr id="609" name="楕円 608"/>
        <xdr:cNvSpPr/>
      </xdr:nvSpPr>
      <xdr:spPr>
        <a:xfrm>
          <a:off x="14541500" y="95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26446</xdr:rowOff>
    </xdr:from>
    <xdr:ext cx="534377" cy="259045"/>
    <xdr:sp macro="" textlink="">
      <xdr:nvSpPr>
        <xdr:cNvPr id="610" name="テキスト ボックス 609"/>
        <xdr:cNvSpPr txBox="1"/>
      </xdr:nvSpPr>
      <xdr:spPr>
        <a:xfrm>
          <a:off x="14325111" y="96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149441</xdr:rowOff>
    </xdr:from>
    <xdr:to>
      <xdr:col>72</xdr:col>
      <xdr:colOff>38100</xdr:colOff>
      <xdr:row>55</xdr:row>
      <xdr:rowOff>79591</xdr:rowOff>
    </xdr:to>
    <xdr:sp macro="" textlink="">
      <xdr:nvSpPr>
        <xdr:cNvPr id="611" name="楕円 610"/>
        <xdr:cNvSpPr/>
      </xdr:nvSpPr>
      <xdr:spPr>
        <a:xfrm>
          <a:off x="13652500" y="94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70718</xdr:rowOff>
    </xdr:from>
    <xdr:ext cx="534377" cy="259045"/>
    <xdr:sp macro="" textlink="">
      <xdr:nvSpPr>
        <xdr:cNvPr id="612" name="テキスト ボックス 611"/>
        <xdr:cNvSpPr txBox="1"/>
      </xdr:nvSpPr>
      <xdr:spPr>
        <a:xfrm>
          <a:off x="13436111" y="95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111875</xdr:rowOff>
    </xdr:from>
    <xdr:to>
      <xdr:col>67</xdr:col>
      <xdr:colOff>101600</xdr:colOff>
      <xdr:row>57</xdr:row>
      <xdr:rowOff>42025</xdr:rowOff>
    </xdr:to>
    <xdr:sp macro="" textlink="">
      <xdr:nvSpPr>
        <xdr:cNvPr id="613" name="楕円 612"/>
        <xdr:cNvSpPr/>
      </xdr:nvSpPr>
      <xdr:spPr>
        <a:xfrm>
          <a:off x="12763500" y="9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33152</xdr:rowOff>
    </xdr:from>
    <xdr:ext cx="534377" cy="259045"/>
    <xdr:sp macro="" textlink="">
      <xdr:nvSpPr>
        <xdr:cNvPr id="614" name="テキスト ボックス 613"/>
        <xdr:cNvSpPr txBox="1"/>
      </xdr:nvSpPr>
      <xdr:spPr>
        <a:xfrm>
          <a:off x="12547111" y="98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0" name="直線コネクタ 639"/>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3" name="災害復旧費最大値テキスト"/>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4" name="直線コネクタ 643"/>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5" name="直線コネクタ 64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6" name="災害復旧費平均値テキスト"/>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7" name="フローチャート: 判断 646"/>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8" name="直線コネクタ 64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9" name="フローチャート: 判断 648"/>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50" name="テキスト ボックス 649"/>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58928</xdr:rowOff>
    </xdr:from>
    <xdr:to>
      <xdr:col>76</xdr:col>
      <xdr:colOff>114300</xdr:colOff>
      <xdr:row>79</xdr:row>
      <xdr:rowOff>98879</xdr:rowOff>
    </xdr:to>
    <xdr:cxnSp macro="">
      <xdr:nvCxnSpPr>
        <xdr:cNvPr id="651" name="直線コネクタ 650"/>
        <xdr:cNvCxnSpPr/>
      </xdr:nvCxnSpPr>
      <xdr:spPr>
        <a:xfrm>
          <a:off x="13703300" y="13603478"/>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2" name="フローチャート: 判断 651"/>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3" name="テキスト ボックス 652"/>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58928</xdr:rowOff>
    </xdr:from>
    <xdr:to>
      <xdr:col>71</xdr:col>
      <xdr:colOff>177800</xdr:colOff>
      <xdr:row>79</xdr:row>
      <xdr:rowOff>98879</xdr:rowOff>
    </xdr:to>
    <xdr:cxnSp macro="">
      <xdr:nvCxnSpPr>
        <xdr:cNvPr id="654" name="直線コネクタ 653"/>
        <xdr:cNvCxnSpPr/>
      </xdr:nvCxnSpPr>
      <xdr:spPr>
        <a:xfrm flipV="1">
          <a:off x="12814300" y="13603478"/>
          <a:ext cx="889000" cy="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5" name="フローチャート: 判断 654"/>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6" name="テキスト ボックス 655"/>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7" name="フローチャート: 判断 656"/>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8" name="テキスト ボックス 657"/>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4" name="楕円 66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6" name="楕円 66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7" name="テキスト ボックス 66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8" name="楕円 66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9" name="テキスト ボックス 66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8128</xdr:rowOff>
    </xdr:from>
    <xdr:to>
      <xdr:col>72</xdr:col>
      <xdr:colOff>38100</xdr:colOff>
      <xdr:row>79</xdr:row>
      <xdr:rowOff>109728</xdr:rowOff>
    </xdr:to>
    <xdr:sp macro="" textlink="">
      <xdr:nvSpPr>
        <xdr:cNvPr id="670" name="楕円 669"/>
        <xdr:cNvSpPr/>
      </xdr:nvSpPr>
      <xdr:spPr>
        <a:xfrm>
          <a:off x="13652500" y="135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100855</xdr:rowOff>
    </xdr:from>
    <xdr:ext cx="378565" cy="259045"/>
    <xdr:sp macro="" textlink="">
      <xdr:nvSpPr>
        <xdr:cNvPr id="671" name="テキスト ボックス 670"/>
        <xdr:cNvSpPr txBox="1"/>
      </xdr:nvSpPr>
      <xdr:spPr>
        <a:xfrm>
          <a:off x="13514017" y="1364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2" name="楕円 67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3" name="テキスト ボックス 67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8" name="直線コネクタ 697"/>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9" name="公債費最小値テキスト"/>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700" name="直線コネクタ 699"/>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701" name="公債費最大値テキスト"/>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2" name="直線コネクタ 701"/>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30353</xdr:rowOff>
    </xdr:from>
    <xdr:to>
      <xdr:col>85</xdr:col>
      <xdr:colOff>127000</xdr:colOff>
      <xdr:row>96</xdr:row>
      <xdr:rowOff>162407</xdr:rowOff>
    </xdr:to>
    <xdr:cxnSp macro="">
      <xdr:nvCxnSpPr>
        <xdr:cNvPr id="703" name="直線コネクタ 702"/>
        <xdr:cNvCxnSpPr/>
      </xdr:nvCxnSpPr>
      <xdr:spPr>
        <a:xfrm>
          <a:off x="15481300" y="16318103"/>
          <a:ext cx="838200" cy="3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4" name="公債費平均値テキスト"/>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5" name="フローチャート: 判断 704"/>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30353</xdr:rowOff>
    </xdr:from>
    <xdr:to>
      <xdr:col>81</xdr:col>
      <xdr:colOff>50800</xdr:colOff>
      <xdr:row>96</xdr:row>
      <xdr:rowOff>107505</xdr:rowOff>
    </xdr:to>
    <xdr:cxnSp macro="">
      <xdr:nvCxnSpPr>
        <xdr:cNvPr id="706" name="直線コネクタ 705"/>
        <xdr:cNvCxnSpPr/>
      </xdr:nvCxnSpPr>
      <xdr:spPr>
        <a:xfrm flipV="1">
          <a:off x="14592300" y="16318103"/>
          <a:ext cx="8890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7" name="フローチャート: 判断 706"/>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8" name="テキスト ボックス 707"/>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55804</xdr:rowOff>
    </xdr:from>
    <xdr:to>
      <xdr:col>76</xdr:col>
      <xdr:colOff>114300</xdr:colOff>
      <xdr:row>96</xdr:row>
      <xdr:rowOff>107505</xdr:rowOff>
    </xdr:to>
    <xdr:cxnSp macro="">
      <xdr:nvCxnSpPr>
        <xdr:cNvPr id="709" name="直線コネクタ 708"/>
        <xdr:cNvCxnSpPr/>
      </xdr:nvCxnSpPr>
      <xdr:spPr>
        <a:xfrm>
          <a:off x="13703300" y="16515004"/>
          <a:ext cx="8890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10" name="フローチャート: 判断 709"/>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11" name="テキスト ボックス 710"/>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54966</xdr:rowOff>
    </xdr:from>
    <xdr:to>
      <xdr:col>71</xdr:col>
      <xdr:colOff>177800</xdr:colOff>
      <xdr:row>96</xdr:row>
      <xdr:rowOff>55804</xdr:rowOff>
    </xdr:to>
    <xdr:cxnSp macro="">
      <xdr:nvCxnSpPr>
        <xdr:cNvPr id="712" name="直線コネクタ 711"/>
        <xdr:cNvCxnSpPr/>
      </xdr:nvCxnSpPr>
      <xdr:spPr>
        <a:xfrm>
          <a:off x="12814300" y="1651416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3" name="フローチャート: 判断 712"/>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4" name="テキスト ボックス 713"/>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5" name="フローチャート: 判断 714"/>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6" name="テキスト ボックス 715"/>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111607</xdr:rowOff>
    </xdr:from>
    <xdr:to>
      <xdr:col>85</xdr:col>
      <xdr:colOff>177800</xdr:colOff>
      <xdr:row>97</xdr:row>
      <xdr:rowOff>41757</xdr:rowOff>
    </xdr:to>
    <xdr:sp macro="" textlink="">
      <xdr:nvSpPr>
        <xdr:cNvPr id="722" name="楕円 721"/>
        <xdr:cNvSpPr/>
      </xdr:nvSpPr>
      <xdr:spPr>
        <a:xfrm>
          <a:off x="162687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90034</xdr:rowOff>
    </xdr:from>
    <xdr:ext cx="534377" cy="259045"/>
    <xdr:sp macro="" textlink="">
      <xdr:nvSpPr>
        <xdr:cNvPr id="723" name="公債費該当値テキスト"/>
        <xdr:cNvSpPr txBox="1"/>
      </xdr:nvSpPr>
      <xdr:spPr>
        <a:xfrm>
          <a:off x="16370300" y="165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151003</xdr:rowOff>
    </xdr:from>
    <xdr:to>
      <xdr:col>81</xdr:col>
      <xdr:colOff>101600</xdr:colOff>
      <xdr:row>95</xdr:row>
      <xdr:rowOff>81153</xdr:rowOff>
    </xdr:to>
    <xdr:sp macro="" textlink="">
      <xdr:nvSpPr>
        <xdr:cNvPr id="724" name="楕円 723"/>
        <xdr:cNvSpPr/>
      </xdr:nvSpPr>
      <xdr:spPr>
        <a:xfrm>
          <a:off x="15430500" y="162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97680</xdr:rowOff>
    </xdr:from>
    <xdr:ext cx="534377" cy="259045"/>
    <xdr:sp macro="" textlink="">
      <xdr:nvSpPr>
        <xdr:cNvPr id="725" name="テキスト ボックス 724"/>
        <xdr:cNvSpPr txBox="1"/>
      </xdr:nvSpPr>
      <xdr:spPr>
        <a:xfrm>
          <a:off x="15214111" y="1604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56705</xdr:rowOff>
    </xdr:from>
    <xdr:to>
      <xdr:col>76</xdr:col>
      <xdr:colOff>165100</xdr:colOff>
      <xdr:row>96</xdr:row>
      <xdr:rowOff>158305</xdr:rowOff>
    </xdr:to>
    <xdr:sp macro="" textlink="">
      <xdr:nvSpPr>
        <xdr:cNvPr id="726" name="楕円 725"/>
        <xdr:cNvSpPr/>
      </xdr:nvSpPr>
      <xdr:spPr>
        <a:xfrm>
          <a:off x="14541500" y="165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149432</xdr:rowOff>
    </xdr:from>
    <xdr:ext cx="534377" cy="259045"/>
    <xdr:sp macro="" textlink="">
      <xdr:nvSpPr>
        <xdr:cNvPr id="727" name="テキスト ボックス 726"/>
        <xdr:cNvSpPr txBox="1"/>
      </xdr:nvSpPr>
      <xdr:spPr>
        <a:xfrm>
          <a:off x="14325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5004</xdr:rowOff>
    </xdr:from>
    <xdr:to>
      <xdr:col>72</xdr:col>
      <xdr:colOff>38100</xdr:colOff>
      <xdr:row>96</xdr:row>
      <xdr:rowOff>106604</xdr:rowOff>
    </xdr:to>
    <xdr:sp macro="" textlink="">
      <xdr:nvSpPr>
        <xdr:cNvPr id="728" name="楕円 727"/>
        <xdr:cNvSpPr/>
      </xdr:nvSpPr>
      <xdr:spPr>
        <a:xfrm>
          <a:off x="13652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97731</xdr:rowOff>
    </xdr:from>
    <xdr:ext cx="534377" cy="259045"/>
    <xdr:sp macro="" textlink="">
      <xdr:nvSpPr>
        <xdr:cNvPr id="729" name="テキスト ボックス 728"/>
        <xdr:cNvSpPr txBox="1"/>
      </xdr:nvSpPr>
      <xdr:spPr>
        <a:xfrm>
          <a:off x="13436111" y="165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4166</xdr:rowOff>
    </xdr:from>
    <xdr:to>
      <xdr:col>67</xdr:col>
      <xdr:colOff>101600</xdr:colOff>
      <xdr:row>96</xdr:row>
      <xdr:rowOff>105766</xdr:rowOff>
    </xdr:to>
    <xdr:sp macro="" textlink="">
      <xdr:nvSpPr>
        <xdr:cNvPr id="730" name="楕円 729"/>
        <xdr:cNvSpPr/>
      </xdr:nvSpPr>
      <xdr:spPr>
        <a:xfrm>
          <a:off x="12763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96893</xdr:rowOff>
    </xdr:from>
    <xdr:ext cx="534377" cy="259045"/>
    <xdr:sp macro="" textlink="">
      <xdr:nvSpPr>
        <xdr:cNvPr id="731" name="テキスト ボックス 730"/>
        <xdr:cNvSpPr txBox="1"/>
      </xdr:nvSpPr>
      <xdr:spPr>
        <a:xfrm>
          <a:off x="12547111"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5" name="直線コネクタ 754"/>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8" name="諸支出金最大値テキスト"/>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9" name="直線コネクタ 758"/>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42672</xdr:rowOff>
    </xdr:from>
    <xdr:to>
      <xdr:col>116</xdr:col>
      <xdr:colOff>63500</xdr:colOff>
      <xdr:row>36</xdr:row>
      <xdr:rowOff>78359</xdr:rowOff>
    </xdr:to>
    <xdr:cxnSp macro="">
      <xdr:nvCxnSpPr>
        <xdr:cNvPr id="760" name="直線コネクタ 759"/>
        <xdr:cNvCxnSpPr/>
      </xdr:nvCxnSpPr>
      <xdr:spPr>
        <a:xfrm>
          <a:off x="21323300" y="6214872"/>
          <a:ext cx="8382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96156</xdr:rowOff>
    </xdr:from>
    <xdr:ext cx="469744" cy="259045"/>
    <xdr:sp macro="" textlink="">
      <xdr:nvSpPr>
        <xdr:cNvPr id="761" name="諸支出金平均値テキスト"/>
        <xdr:cNvSpPr txBox="1"/>
      </xdr:nvSpPr>
      <xdr:spPr>
        <a:xfrm>
          <a:off x="22212300" y="626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2" name="フローチャート: 判断 761"/>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42672</xdr:rowOff>
    </xdr:from>
    <xdr:to>
      <xdr:col>111</xdr:col>
      <xdr:colOff>177800</xdr:colOff>
      <xdr:row>36</xdr:row>
      <xdr:rowOff>79248</xdr:rowOff>
    </xdr:to>
    <xdr:cxnSp macro="">
      <xdr:nvCxnSpPr>
        <xdr:cNvPr id="763" name="直線コネクタ 762"/>
        <xdr:cNvCxnSpPr/>
      </xdr:nvCxnSpPr>
      <xdr:spPr>
        <a:xfrm flipV="1">
          <a:off x="20434300" y="62148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4" name="フローチャート: 判断 763"/>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14749</xdr:rowOff>
    </xdr:from>
    <xdr:ext cx="469744" cy="259045"/>
    <xdr:sp macro="" textlink="">
      <xdr:nvSpPr>
        <xdr:cNvPr id="765" name="テキスト ボックス 764"/>
        <xdr:cNvSpPr txBox="1"/>
      </xdr:nvSpPr>
      <xdr:spPr>
        <a:xfrm>
          <a:off x="21088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63881</xdr:rowOff>
    </xdr:from>
    <xdr:to>
      <xdr:col>107</xdr:col>
      <xdr:colOff>50800</xdr:colOff>
      <xdr:row>36</xdr:row>
      <xdr:rowOff>79248</xdr:rowOff>
    </xdr:to>
    <xdr:cxnSp macro="">
      <xdr:nvCxnSpPr>
        <xdr:cNvPr id="766" name="直線コネクタ 765"/>
        <xdr:cNvCxnSpPr/>
      </xdr:nvCxnSpPr>
      <xdr:spPr>
        <a:xfrm>
          <a:off x="19545300" y="6236081"/>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7" name="フローチャート: 判断 766"/>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39641</xdr:rowOff>
    </xdr:from>
    <xdr:ext cx="469744" cy="259045"/>
    <xdr:sp macro="" textlink="">
      <xdr:nvSpPr>
        <xdr:cNvPr id="768" name="テキスト ボックス 767"/>
        <xdr:cNvSpPr txBox="1"/>
      </xdr:nvSpPr>
      <xdr:spPr>
        <a:xfrm>
          <a:off x="20199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63881</xdr:rowOff>
    </xdr:from>
    <xdr:to>
      <xdr:col>102</xdr:col>
      <xdr:colOff>114300</xdr:colOff>
      <xdr:row>36</xdr:row>
      <xdr:rowOff>85344</xdr:rowOff>
    </xdr:to>
    <xdr:cxnSp macro="">
      <xdr:nvCxnSpPr>
        <xdr:cNvPr id="769" name="直線コネクタ 768"/>
        <xdr:cNvCxnSpPr/>
      </xdr:nvCxnSpPr>
      <xdr:spPr>
        <a:xfrm flipV="1">
          <a:off x="18656300" y="6236081"/>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0" name="フローチャート: 判断 769"/>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23893</xdr:rowOff>
    </xdr:from>
    <xdr:ext cx="469744" cy="259045"/>
    <xdr:sp macro="" textlink="">
      <xdr:nvSpPr>
        <xdr:cNvPr id="771" name="テキスト ボックス 770"/>
        <xdr:cNvSpPr txBox="1"/>
      </xdr:nvSpPr>
      <xdr:spPr>
        <a:xfrm>
          <a:off x="19310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2" name="フローチャート: 判断 771"/>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18051</xdr:rowOff>
    </xdr:from>
    <xdr:ext cx="469744" cy="259045"/>
    <xdr:sp macro="" textlink="">
      <xdr:nvSpPr>
        <xdr:cNvPr id="773" name="テキスト ボックス 772"/>
        <xdr:cNvSpPr txBox="1"/>
      </xdr:nvSpPr>
      <xdr:spPr>
        <a:xfrm>
          <a:off x="18421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27559</xdr:rowOff>
    </xdr:from>
    <xdr:to>
      <xdr:col>116</xdr:col>
      <xdr:colOff>114300</xdr:colOff>
      <xdr:row>36</xdr:row>
      <xdr:rowOff>129159</xdr:rowOff>
    </xdr:to>
    <xdr:sp macro="" textlink="">
      <xdr:nvSpPr>
        <xdr:cNvPr id="779" name="楕円 778"/>
        <xdr:cNvSpPr/>
      </xdr:nvSpPr>
      <xdr:spPr>
        <a:xfrm>
          <a:off x="221107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50436</xdr:rowOff>
    </xdr:from>
    <xdr:ext cx="469744" cy="259045"/>
    <xdr:sp macro="" textlink="">
      <xdr:nvSpPr>
        <xdr:cNvPr id="780" name="諸支出金該当値テキスト"/>
        <xdr:cNvSpPr txBox="1"/>
      </xdr:nvSpPr>
      <xdr:spPr>
        <a:xfrm>
          <a:off x="22212300" y="60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163322</xdr:rowOff>
    </xdr:from>
    <xdr:to>
      <xdr:col>112</xdr:col>
      <xdr:colOff>38100</xdr:colOff>
      <xdr:row>36</xdr:row>
      <xdr:rowOff>93472</xdr:rowOff>
    </xdr:to>
    <xdr:sp macro="" textlink="">
      <xdr:nvSpPr>
        <xdr:cNvPr id="781" name="楕円 780"/>
        <xdr:cNvSpPr/>
      </xdr:nvSpPr>
      <xdr:spPr>
        <a:xfrm>
          <a:off x="21272500" y="61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109999</xdr:rowOff>
    </xdr:from>
    <xdr:ext cx="469744" cy="259045"/>
    <xdr:sp macro="" textlink="">
      <xdr:nvSpPr>
        <xdr:cNvPr id="782" name="テキスト ボックス 781"/>
        <xdr:cNvSpPr txBox="1"/>
      </xdr:nvSpPr>
      <xdr:spPr>
        <a:xfrm>
          <a:off x="21088428" y="593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28448</xdr:rowOff>
    </xdr:from>
    <xdr:to>
      <xdr:col>107</xdr:col>
      <xdr:colOff>101600</xdr:colOff>
      <xdr:row>36</xdr:row>
      <xdr:rowOff>130048</xdr:rowOff>
    </xdr:to>
    <xdr:sp macro="" textlink="">
      <xdr:nvSpPr>
        <xdr:cNvPr id="783" name="楕円 782"/>
        <xdr:cNvSpPr/>
      </xdr:nvSpPr>
      <xdr:spPr>
        <a:xfrm>
          <a:off x="203835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146575</xdr:rowOff>
    </xdr:from>
    <xdr:ext cx="469744" cy="259045"/>
    <xdr:sp macro="" textlink="">
      <xdr:nvSpPr>
        <xdr:cNvPr id="784" name="テキスト ボックス 783"/>
        <xdr:cNvSpPr txBox="1"/>
      </xdr:nvSpPr>
      <xdr:spPr>
        <a:xfrm>
          <a:off x="20199428" y="59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13081</xdr:rowOff>
    </xdr:from>
    <xdr:to>
      <xdr:col>102</xdr:col>
      <xdr:colOff>165100</xdr:colOff>
      <xdr:row>36</xdr:row>
      <xdr:rowOff>114681</xdr:rowOff>
    </xdr:to>
    <xdr:sp macro="" textlink="">
      <xdr:nvSpPr>
        <xdr:cNvPr id="785" name="楕円 784"/>
        <xdr:cNvSpPr/>
      </xdr:nvSpPr>
      <xdr:spPr>
        <a:xfrm>
          <a:off x="19494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131208</xdr:rowOff>
    </xdr:from>
    <xdr:ext cx="469744" cy="259045"/>
    <xdr:sp macro="" textlink="">
      <xdr:nvSpPr>
        <xdr:cNvPr id="786" name="テキスト ボックス 785"/>
        <xdr:cNvSpPr txBox="1"/>
      </xdr:nvSpPr>
      <xdr:spPr>
        <a:xfrm>
          <a:off x="19310428" y="59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34544</xdr:rowOff>
    </xdr:from>
    <xdr:to>
      <xdr:col>98</xdr:col>
      <xdr:colOff>38100</xdr:colOff>
      <xdr:row>36</xdr:row>
      <xdr:rowOff>136144</xdr:rowOff>
    </xdr:to>
    <xdr:sp macro="" textlink="">
      <xdr:nvSpPr>
        <xdr:cNvPr id="787" name="楕円 786"/>
        <xdr:cNvSpPr/>
      </xdr:nvSpPr>
      <xdr:spPr>
        <a:xfrm>
          <a:off x="18605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152671</xdr:rowOff>
    </xdr:from>
    <xdr:ext cx="469744" cy="259045"/>
    <xdr:sp macro="" textlink="">
      <xdr:nvSpPr>
        <xdr:cNvPr id="788" name="テキスト ボックス 787"/>
        <xdr:cNvSpPr txBox="1"/>
      </xdr:nvSpPr>
      <xdr:spPr>
        <a:xfrm>
          <a:off x="18421428"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latin typeface="ＭＳ Ｐゴシック" panose="020B0600070205080204" pitchFamily="50" charset="-128"/>
              <a:ea typeface="ＭＳ Ｐゴシック" panose="020B0600070205080204" pitchFamily="50" charset="-128"/>
            </a:rPr>
            <a:t>521,702</a:t>
          </a:r>
          <a:r>
            <a:rPr kumimoji="1" lang="ja-JP" altLang="en-US" sz="1000">
              <a:latin typeface="ＭＳ Ｐゴシック" panose="020B0600070205080204" pitchFamily="50" charset="-128"/>
              <a:ea typeface="ＭＳ Ｐゴシック" panose="020B0600070205080204" pitchFamily="50" charset="-128"/>
            </a:rPr>
            <a:t>円（歳出総額</a:t>
          </a:r>
          <a:r>
            <a:rPr kumimoji="1" lang="en-US" altLang="ja-JP" sz="1000">
              <a:latin typeface="ＭＳ Ｐゴシック" panose="020B0600070205080204" pitchFamily="50" charset="-128"/>
              <a:ea typeface="ＭＳ Ｐゴシック" panose="020B0600070205080204" pitchFamily="50" charset="-128"/>
            </a:rPr>
            <a:t>÷R6.1.1</a:t>
          </a:r>
          <a:r>
            <a:rPr kumimoji="1" lang="ja-JP" altLang="en-US" sz="1000">
              <a:latin typeface="ＭＳ Ｐゴシック" panose="020B0600070205080204" pitchFamily="50" charset="-128"/>
              <a:ea typeface="ＭＳ Ｐゴシック" panose="020B0600070205080204" pitchFamily="50" charset="-128"/>
            </a:rPr>
            <a:t>時点の人口）となっています。各経費の住民一人当たりコストは、概ね類似団体平均を下回っており、主な項目の状況は以下のとおりです。</a:t>
          </a:r>
        </a:p>
        <a:p>
          <a:r>
            <a:rPr kumimoji="1" lang="ja-JP" altLang="en-US" sz="1000">
              <a:latin typeface="ＭＳ Ｐゴシック" panose="020B0600070205080204" pitchFamily="50" charset="-128"/>
              <a:ea typeface="ＭＳ Ｐゴシック" panose="020B0600070205080204" pitchFamily="50" charset="-128"/>
            </a:rPr>
            <a:t>民生費は、住民一人当たり</a:t>
          </a:r>
          <a:r>
            <a:rPr kumimoji="1" lang="en-US" altLang="ja-JP" sz="1000">
              <a:latin typeface="ＭＳ Ｐゴシック" panose="020B0600070205080204" pitchFamily="50" charset="-128"/>
              <a:ea typeface="ＭＳ Ｐゴシック" panose="020B0600070205080204" pitchFamily="50" charset="-128"/>
            </a:rPr>
            <a:t>211,926</a:t>
          </a:r>
          <a:r>
            <a:rPr kumimoji="1" lang="ja-JP" altLang="en-US" sz="1000">
              <a:latin typeface="ＭＳ Ｐゴシック" panose="020B0600070205080204" pitchFamily="50" charset="-128"/>
              <a:ea typeface="ＭＳ Ｐゴシック" panose="020B0600070205080204" pitchFamily="50" charset="-128"/>
            </a:rPr>
            <a:t>円となっており、前年度から増加しました。保育・教育施設の対象児童数や障害者支援施設利用者数の増等により増加傾向にあり、令和５年度においてはそれに加え、電力・ガス・食料品等価格高騰緊急支援給付金給付事業の制度拡充等が主な要因です。</a:t>
          </a:r>
        </a:p>
        <a:p>
          <a:r>
            <a:rPr kumimoji="1" lang="ja-JP" altLang="en-US" sz="1000">
              <a:latin typeface="ＭＳ Ｐゴシック" panose="020B0600070205080204" pitchFamily="50" charset="-128"/>
              <a:ea typeface="ＭＳ Ｐゴシック" panose="020B0600070205080204" pitchFamily="50" charset="-128"/>
            </a:rPr>
            <a:t>衛生費は、住民一人当たり</a:t>
          </a:r>
          <a:r>
            <a:rPr kumimoji="1" lang="en-US" altLang="ja-JP" sz="1000">
              <a:latin typeface="ＭＳ Ｐゴシック" panose="020B0600070205080204" pitchFamily="50" charset="-128"/>
              <a:ea typeface="ＭＳ Ｐゴシック" panose="020B0600070205080204" pitchFamily="50" charset="-128"/>
            </a:rPr>
            <a:t>33,672</a:t>
          </a:r>
          <a:r>
            <a:rPr kumimoji="1" lang="ja-JP" altLang="en-US" sz="1000">
              <a:latin typeface="ＭＳ Ｐゴシック" panose="020B0600070205080204" pitchFamily="50" charset="-128"/>
              <a:ea typeface="ＭＳ Ｐゴシック" panose="020B0600070205080204" pitchFamily="50" charset="-128"/>
            </a:rPr>
            <a:t>円となっており、前年度から減少しました。近年は、新型コロナウイルス感染症対策関連経費の増加に伴い、上昇傾向にありましたが、令和５年度は、ワクチン接種件数の減等をはじめ、新型コロナウイルス感染症対策関連経費の減等が主な要因です。</a:t>
          </a:r>
        </a:p>
        <a:p>
          <a:r>
            <a:rPr kumimoji="1" lang="ja-JP" altLang="en-US" sz="1000">
              <a:latin typeface="ＭＳ Ｐゴシック" panose="020B0600070205080204" pitchFamily="50" charset="-128"/>
              <a:ea typeface="ＭＳ Ｐゴシック" panose="020B0600070205080204" pitchFamily="50" charset="-128"/>
            </a:rPr>
            <a:t>商工費は、住民一人当たり</a:t>
          </a:r>
          <a:r>
            <a:rPr kumimoji="1" lang="en-US" altLang="ja-JP" sz="1000">
              <a:latin typeface="ＭＳ Ｐゴシック" panose="020B0600070205080204" pitchFamily="50" charset="-128"/>
              <a:ea typeface="ＭＳ Ｐゴシック" panose="020B0600070205080204" pitchFamily="50" charset="-128"/>
            </a:rPr>
            <a:t>23,658</a:t>
          </a:r>
          <a:r>
            <a:rPr kumimoji="1" lang="ja-JP" altLang="en-US" sz="1000">
              <a:latin typeface="ＭＳ Ｐゴシック" panose="020B0600070205080204" pitchFamily="50" charset="-128"/>
              <a:ea typeface="ＭＳ Ｐゴシック" panose="020B0600070205080204" pitchFamily="50" charset="-128"/>
            </a:rPr>
            <a:t>円となっており、前年度から減少しました。コロナ禍において、中小企業融資事業の融資メニューを拡大したことで一時的に増加しましたが、令和３年度以降は、中小企業融資事業預託金に係るコロナ関連分の減等が主な要因です。</a:t>
          </a:r>
        </a:p>
        <a:p>
          <a:r>
            <a:rPr kumimoji="1" lang="ja-JP" altLang="en-US" sz="1000">
              <a:latin typeface="ＭＳ Ｐゴシック" panose="020B0600070205080204" pitchFamily="50" charset="-128"/>
              <a:ea typeface="ＭＳ Ｐゴシック" panose="020B0600070205080204" pitchFamily="50" charset="-128"/>
            </a:rPr>
            <a:t>消防費は、住民一人当たり</a:t>
          </a:r>
          <a:r>
            <a:rPr kumimoji="1" lang="en-US" altLang="ja-JP" sz="1000">
              <a:latin typeface="ＭＳ Ｐゴシック" panose="020B0600070205080204" pitchFamily="50" charset="-128"/>
              <a:ea typeface="ＭＳ Ｐゴシック" panose="020B0600070205080204" pitchFamily="50" charset="-128"/>
            </a:rPr>
            <a:t>14,043</a:t>
          </a:r>
          <a:r>
            <a:rPr kumimoji="1" lang="ja-JP" altLang="en-US" sz="1000">
              <a:latin typeface="ＭＳ Ｐゴシック" panose="020B0600070205080204" pitchFamily="50" charset="-128"/>
              <a:ea typeface="ＭＳ Ｐゴシック" panose="020B0600070205080204" pitchFamily="50" charset="-128"/>
            </a:rPr>
            <a:t>円となっており、前年度から増加しました。近年は、類似団体内平均を下回ることが多い傾向にありましたが、令和５年度は、消防本部庁舎等整備費の工事進捗に伴う増等が主な要因です。</a:t>
          </a:r>
        </a:p>
        <a:p>
          <a:r>
            <a:rPr kumimoji="1" lang="ja-JP" altLang="en-US" sz="1000">
              <a:latin typeface="ＭＳ Ｐゴシック" panose="020B0600070205080204" pitchFamily="50" charset="-128"/>
              <a:ea typeface="ＭＳ Ｐゴシック" panose="020B0600070205080204" pitchFamily="50" charset="-128"/>
            </a:rPr>
            <a:t>教育費は、住民一人当たり</a:t>
          </a:r>
          <a:r>
            <a:rPr kumimoji="1" lang="en-US" altLang="ja-JP" sz="1000">
              <a:latin typeface="ＭＳ Ｐゴシック" panose="020B0600070205080204" pitchFamily="50" charset="-128"/>
              <a:ea typeface="ＭＳ Ｐゴシック" panose="020B0600070205080204" pitchFamily="50" charset="-128"/>
            </a:rPr>
            <a:t>90,578</a:t>
          </a:r>
          <a:r>
            <a:rPr kumimoji="1" lang="ja-JP" altLang="en-US" sz="1000">
              <a:latin typeface="ＭＳ Ｐゴシック" panose="020B0600070205080204" pitchFamily="50" charset="-128"/>
              <a:ea typeface="ＭＳ Ｐゴシック" panose="020B0600070205080204" pitchFamily="50" charset="-128"/>
            </a:rPr>
            <a:t>円となっており、前年度から増加しました。近年は、新増改築校の工事費の増に伴う小中学校整備事業の増等による影響が大きく、令和５年度も同様の要因です。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５年度は、「歳入歳出差引」が減少し、「翌年度に繰り越すべき財源」が増加したため、「単年度収支」は赤字となったものの、財政調整基金の積立額が多かったため、「実質単年度収支」は増加し、３年連続で黒字となりました。</a:t>
          </a:r>
        </a:p>
        <a:p>
          <a:r>
            <a:rPr kumimoji="1" lang="ja-JP" altLang="en-US" sz="900">
              <a:latin typeface="ＭＳ ゴシック" pitchFamily="49" charset="-128"/>
              <a:ea typeface="ＭＳ ゴシック" pitchFamily="49" charset="-128"/>
            </a:rPr>
            <a:t>　なお、財政調整基金については、毎年度、決算剰余金の</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の積立てに加え、近年、効率的・効果的な執行により捻出した財源を一旦積み立て、翌年度の財源として活用（財源の年度間調整</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）しています。（令和５年度：</a:t>
          </a:r>
          <a:r>
            <a:rPr kumimoji="1" lang="en-US" altLang="ja-JP" sz="900">
              <a:latin typeface="ＭＳ ゴシック" pitchFamily="49" charset="-128"/>
              <a:ea typeface="ＭＳ ゴシック" pitchFamily="49" charset="-128"/>
            </a:rPr>
            <a:t>170</a:t>
          </a:r>
          <a:r>
            <a:rPr kumimoji="1" lang="ja-JP" altLang="en-US" sz="900">
              <a:latin typeface="ＭＳ ゴシック" pitchFamily="49" charset="-128"/>
              <a:ea typeface="ＭＳ ゴシック" pitchFamily="49" charset="-128"/>
            </a:rPr>
            <a:t>億円、令和４年度：</a:t>
          </a:r>
          <a:r>
            <a:rPr kumimoji="1" lang="en-US" altLang="ja-JP" sz="900">
              <a:latin typeface="ＭＳ ゴシック" pitchFamily="49" charset="-128"/>
              <a:ea typeface="ＭＳ ゴシック" pitchFamily="49" charset="-128"/>
            </a:rPr>
            <a:t>120</a:t>
          </a:r>
          <a:r>
            <a:rPr kumimoji="1" lang="ja-JP" altLang="en-US" sz="900">
              <a:latin typeface="ＭＳ ゴシック" pitchFamily="49" charset="-128"/>
              <a:ea typeface="ＭＳ ゴシック" pitchFamily="49" charset="-128"/>
            </a:rPr>
            <a:t>億円、令和３年度：</a:t>
          </a:r>
          <a:r>
            <a:rPr kumimoji="1" lang="en-US" altLang="ja-JP" sz="900">
              <a:latin typeface="ＭＳ ゴシック" pitchFamily="49" charset="-128"/>
              <a:ea typeface="ＭＳ ゴシック" pitchFamily="49" charset="-128"/>
            </a:rPr>
            <a:t>70</a:t>
          </a:r>
          <a:r>
            <a:rPr kumimoji="1" lang="ja-JP" altLang="en-US" sz="900">
              <a:latin typeface="ＭＳ ゴシック" pitchFamily="49" charset="-128"/>
              <a:ea typeface="ＭＳ ゴシック" pitchFamily="49" charset="-128"/>
            </a:rPr>
            <a:t>億円）これに伴う各年度の積立額と取崩額の変動は、実質単年度収支に大きな影響を与えています。</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財源の年度間調整分等を除いた場合、表中の基金残高は、</a:t>
          </a:r>
        </a:p>
        <a:p>
          <a:r>
            <a:rPr kumimoji="1" lang="en-US" altLang="ja-JP" sz="900">
              <a:latin typeface="ＭＳ ゴシック" pitchFamily="49" charset="-128"/>
              <a:ea typeface="ＭＳ ゴシック" pitchFamily="49" charset="-128"/>
            </a:rPr>
            <a:t>R</a:t>
          </a:r>
          <a:r>
            <a:rPr kumimoji="1" lang="ja-JP" altLang="en-US" sz="900">
              <a:latin typeface="ＭＳ ゴシック" pitchFamily="49" charset="-128"/>
              <a:ea typeface="ＭＳ ゴシック" pitchFamily="49" charset="-128"/>
            </a:rPr>
            <a:t>元：</a:t>
          </a:r>
          <a:r>
            <a:rPr kumimoji="1" lang="en-US" altLang="ja-JP" sz="900">
              <a:latin typeface="ＭＳ ゴシック" pitchFamily="49" charset="-128"/>
              <a:ea typeface="ＭＳ ゴシック" pitchFamily="49" charset="-128"/>
            </a:rPr>
            <a:t>0.79</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R2</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0.62</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R3</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0.92</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R4</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1.51</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R5</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2.25</a:t>
          </a:r>
          <a:r>
            <a:rPr kumimoji="1" lang="ja-JP" altLang="en-US" sz="900">
              <a:latin typeface="ＭＳ ゴシック" pitchFamily="49" charset="-128"/>
              <a:ea typeface="ＭＳ ゴシック" pitchFamily="49" charset="-128"/>
            </a:rPr>
            <a:t>％となります。</a:t>
          </a:r>
        </a:p>
        <a:p>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R3</a:t>
          </a:r>
          <a:r>
            <a:rPr kumimoji="1" lang="ja-JP" altLang="en-US" sz="900">
              <a:latin typeface="ＭＳ ゴシック" pitchFamily="49" charset="-128"/>
              <a:ea typeface="ＭＳ ゴシック" pitchFamily="49" charset="-128"/>
            </a:rPr>
            <a:t>については、年度間調整分の他に、</a:t>
          </a:r>
          <a:r>
            <a:rPr kumimoji="1" lang="en-US" altLang="ja-JP" sz="900">
              <a:latin typeface="ＭＳ ゴシック" pitchFamily="49" charset="-128"/>
              <a:ea typeface="ＭＳ ゴシック" pitchFamily="49" charset="-128"/>
            </a:rPr>
            <a:t>R4</a:t>
          </a:r>
          <a:r>
            <a:rPr kumimoji="1" lang="ja-JP" altLang="en-US" sz="900">
              <a:latin typeface="ＭＳ ゴシック" pitchFamily="49" charset="-128"/>
              <a:ea typeface="ＭＳ ゴシック" pitchFamily="49" charset="-128"/>
            </a:rPr>
            <a:t>以降に活用予定の財源（</a:t>
          </a:r>
          <a:r>
            <a:rPr kumimoji="1" lang="en-US" altLang="ja-JP" sz="900">
              <a:latin typeface="ＭＳ ゴシック" pitchFamily="49" charset="-128"/>
              <a:ea typeface="ＭＳ ゴシック" pitchFamily="49" charset="-128"/>
            </a:rPr>
            <a:t>151</a:t>
          </a:r>
          <a:r>
            <a:rPr kumimoji="1" lang="ja-JP" altLang="en-US" sz="900">
              <a:latin typeface="ＭＳ ゴシック" pitchFamily="49" charset="-128"/>
              <a:ea typeface="ＭＳ ゴシック" pitchFamily="49" charset="-128"/>
            </a:rPr>
            <a:t>億円）を除いています。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令和５年度は、引き続き全会計が黒字のため、連結実質赤字比率は発生していません。</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前年度比での増減幅が大きい会計について見てみると、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下水道事業会計は</a:t>
          </a:r>
          <a:r>
            <a:rPr kumimoji="1" lang="ja-JP" altLang="en-US" sz="1400">
              <a:latin typeface="ＭＳ ゴシック" pitchFamily="49" charset="-128"/>
              <a:ea typeface="ＭＳ ゴシック" pitchFamily="49" charset="-128"/>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前年度に比べ企業債発行による現金収入が増加したこと及び企業債償還による現金流出が減少したことを主要因として現金・預金などの流動資産が増加し、資金剰余額が増加しました。</a:t>
          </a:r>
          <a:r>
            <a:rPr kumimoji="1" lang="ja-JP" altLang="en-US" sz="1400">
              <a:latin typeface="ＭＳ ゴシック" pitchFamily="49" charset="-128"/>
              <a:ea typeface="ＭＳ ゴシック" pitchFamily="49" charset="-128"/>
            </a:rPr>
            <a:t>国民健康保険事業費会計は、保険給付費等交付金が減少したため比率が減少しました。</a:t>
          </a:r>
          <a:r>
            <a:rPr kumimoji="1" lang="ja-JP" altLang="en-US" sz="1400">
              <a:solidFill>
                <a:schemeClr val="tx1"/>
              </a:solidFill>
              <a:latin typeface="ＭＳ ゴシック" pitchFamily="49" charset="-128"/>
              <a:ea typeface="ＭＳ ゴシック" pitchFamily="49" charset="-128"/>
            </a:rPr>
            <a:t>一般会計は、物価高騰等を踏まえた低所得者世帯等に対する臨時特別給付金事業などの影響により比率が減少しました。</a:t>
          </a:r>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今後は、企業会計を中心に施設やインフラ設備の老朽化による保全・更新経費等の上昇が見込まれますが、経営計画等により、計画的な財政運営を行っていきます。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５年度は前年度に比べて、元利償還金は減少したものの、減債基金積立不足算定額や満期一括償還地方債に係る年度割相当額、公営企業債の元利償還金に対する繰入金等が増加となった結果、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）が増加しました。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また、特定財源の減等に伴い算入公債費等（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）は減少となった結果、実質公債費比率の分子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は増加となりました。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済事情の変動等による公債費の財源不足に伴い、減債基金の一部を活用してきたため、基金積立相当額に比べ残高が少ない状況となっていますが、毎年度の市債償還に支障のないよう基金残高を管理しています。</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平成初期に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計画に基づき行った公共投資のために、多くの市債を発行しました。これにより、一般会計等に係る地方債の現在高および公営企業債等繰入見込額が高い割合を示しています。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これまで、企業会計・外郭団体の借入金等の返済を進めてきたことにより、比率は年々減少傾向にあります。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交付税の当初算定における標準税収入額等の増加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したこと等により、将来負担比率が減少しました。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は、令和４年６月に策定した「横浜市の持続的な発展に向けた財政ビジョン」において、本市の財政の持続性を総合的に評価する「持続性評価指標」として設定しており、計画期間ごとにモニタリングを行い、持続可能な財政運営を進め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事業充当のために一時的に令和３年度に積み立てた財政調整基金を取崩したものの、決算編入額及び財源の年度間調整額の増等により、積立額が取崩額より大きかったことから、財政調整基金の残高が増加し、結果とし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財政調整基金残高は、令和４年６月に策定した「横浜市の持続的な発展に向けた財政ビジョン」において、本市の財政の持続性を総合的に評価する「持続性評価指標」として設定しており、他都市との比較や本市の過去の水準等の複数の視点から評価しながら、計画期間ごとにモニタリングを行うこととしています。引き続き、基金全体の適正管理を行い、持続可能な財政運営を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文化基金　　　　　：横浜美術館に収蔵する作品の購入等に活用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　　　：大規模災害時の救助費用の財源に活用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みどり基金　　　　：緑の保全及び創造に資する事業の充実を図るために活用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：学校施設整備等に活用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納税者数の増による横浜みどり税の増に伴うみどり基金の増など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上記のうち、墓地運営等基金は施設使用料等の歳入により残高が増加する見込みですが、令和８年度に工事完了予定の（仮称）舞岡墓園の使用者募集終了後は残高が減少する見込みです。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学校施設整備基金のうち森林環境譲与税積立額については、その使途を市立小中学校建替の内装等のほか、公園などの市民利用施設にも拡大することで、後年度に活用し、国産木材の利用をさらに進め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事業充当のために一時的に令和３年度に積み立てた財政調整基金を取崩したものの、決算編入額及び財源の年度間調整額の増等により、積立額が取崩額より大きかったことから、残高が増加しま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効率的・効果的な執行により翌年度予算に活用する財源として積み立てた額（年度間調整分等）を除いた場合の残高</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百万円（*）、令和４年度：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百万円、令和５年度：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（*）令和３年度については、年度間調整分の他に、令和４年度以降に活用予定の財源（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億円）を除いています。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４年６月に策定した「横浜市の持続的な発展に向けた財政ビジョン」において、本市の財政の持続性を総合的に評価する「持続性評価指標」として設定しています。他都市との比較や本市の過去の水準等の複数の視点から評価しながら、計画期間ごとにモニタリングを行い、持続可能な財政運営を進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将来の市債償還に支障のないよう、適正に管理していきます。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1985387389</v>
      </c>
      <c r="BO4" s="371"/>
      <c r="BP4" s="371"/>
      <c r="BQ4" s="371"/>
      <c r="BR4" s="371"/>
      <c r="BS4" s="371"/>
      <c r="BT4" s="371"/>
      <c r="BU4" s="372"/>
      <c r="BV4" s="370">
        <v>2107978321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v>
      </c>
      <c r="CU4" s="377"/>
      <c r="CV4" s="377"/>
      <c r="CW4" s="377"/>
      <c r="CX4" s="377"/>
      <c r="CY4" s="377"/>
      <c r="CZ4" s="377"/>
      <c r="DA4" s="378"/>
      <c r="DB4" s="376">
        <v>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1957930068</v>
      </c>
      <c r="BO5" s="408"/>
      <c r="BP5" s="408"/>
      <c r="BQ5" s="408"/>
      <c r="BR5" s="408"/>
      <c r="BS5" s="408"/>
      <c r="BT5" s="408"/>
      <c r="BU5" s="409"/>
      <c r="BV5" s="407">
        <v>2072931560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98.1</v>
      </c>
      <c r="CU5" s="405"/>
      <c r="CV5" s="405"/>
      <c r="CW5" s="405"/>
      <c r="CX5" s="405"/>
      <c r="CY5" s="405"/>
      <c r="CZ5" s="405"/>
      <c r="DA5" s="406"/>
      <c r="DB5" s="404">
        <v>97.9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27457321</v>
      </c>
      <c r="BO6" s="408"/>
      <c r="BP6" s="408"/>
      <c r="BQ6" s="408"/>
      <c r="BR6" s="408"/>
      <c r="BS6" s="408"/>
      <c r="BT6" s="408"/>
      <c r="BU6" s="409"/>
      <c r="BV6" s="407">
        <v>35046761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99.7</v>
      </c>
      <c r="CU6" s="445"/>
      <c r="CV6" s="445"/>
      <c r="CW6" s="445"/>
      <c r="CX6" s="445"/>
      <c r="CY6" s="445"/>
      <c r="CZ6" s="445"/>
      <c r="DA6" s="446"/>
      <c r="DB6" s="444">
        <v>101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15722976</v>
      </c>
      <c r="BO7" s="408"/>
      <c r="BP7" s="408"/>
      <c r="BQ7" s="408"/>
      <c r="BR7" s="408"/>
      <c r="BS7" s="408"/>
      <c r="BT7" s="408"/>
      <c r="BU7" s="409"/>
      <c r="BV7" s="407">
        <v>15243558</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1000040812</v>
      </c>
      <c r="CU7" s="408"/>
      <c r="CV7" s="408"/>
      <c r="CW7" s="408"/>
      <c r="CX7" s="408"/>
      <c r="CY7" s="408"/>
      <c r="CZ7" s="408"/>
      <c r="DA7" s="409"/>
      <c r="DB7" s="407">
        <v>982949142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11734345</v>
      </c>
      <c r="BO8" s="408"/>
      <c r="BP8" s="408"/>
      <c r="BQ8" s="408"/>
      <c r="BR8" s="408"/>
      <c r="BS8" s="408"/>
      <c r="BT8" s="408"/>
      <c r="BU8" s="409"/>
      <c r="BV8" s="407">
        <v>19803203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0.94</v>
      </c>
      <c r="CU8" s="448"/>
      <c r="CV8" s="448"/>
      <c r="CW8" s="448"/>
      <c r="CX8" s="448"/>
      <c r="CY8" s="448"/>
      <c r="CZ8" s="448"/>
      <c r="DA8" s="449"/>
      <c r="DB8" s="447">
        <v>0.95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3777491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-8068858</v>
      </c>
      <c r="BO9" s="408"/>
      <c r="BP9" s="408"/>
      <c r="BQ9" s="408"/>
      <c r="BR9" s="408"/>
      <c r="BS9" s="408"/>
      <c r="BT9" s="408"/>
      <c r="BU9" s="409"/>
      <c r="BV9" s="407">
        <v>5806631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14.5</v>
      </c>
      <c r="CU9" s="405"/>
      <c r="CV9" s="405"/>
      <c r="CW9" s="405"/>
      <c r="CX9" s="405"/>
      <c r="CY9" s="405"/>
      <c r="CZ9" s="405"/>
      <c r="DA9" s="406"/>
      <c r="DB9" s="404">
        <v>14.9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3724844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26920916</v>
      </c>
      <c r="BO10" s="408"/>
      <c r="BP10" s="408"/>
      <c r="BQ10" s="408"/>
      <c r="BR10" s="408"/>
      <c r="BS10" s="408"/>
      <c r="BT10" s="408"/>
      <c r="BU10" s="409"/>
      <c r="BV10" s="407">
        <v>12006087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3752969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14256000</v>
      </c>
      <c r="BO12" s="408"/>
      <c r="BP12" s="408"/>
      <c r="BQ12" s="408"/>
      <c r="BR12" s="408"/>
      <c r="BS12" s="408"/>
      <c r="BT12" s="408"/>
      <c r="BU12" s="409"/>
      <c r="BV12" s="407">
        <v>17596000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3637015</v>
      </c>
      <c r="S13" s="492"/>
      <c r="T13" s="492"/>
      <c r="U13" s="492"/>
      <c r="V13" s="493"/>
      <c r="W13" s="423" t="s">
        <v>131</v>
      </c>
      <c r="X13" s="424"/>
      <c r="Y13" s="424"/>
      <c r="Z13" s="424"/>
      <c r="AA13" s="424"/>
      <c r="AB13" s="414"/>
      <c r="AC13" s="458">
        <v>7482</v>
      </c>
      <c r="AD13" s="459"/>
      <c r="AE13" s="459"/>
      <c r="AF13" s="459"/>
      <c r="AG13" s="501"/>
      <c r="AH13" s="458">
        <v>7761</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4596058</v>
      </c>
      <c r="BO13" s="408"/>
      <c r="BP13" s="408"/>
      <c r="BQ13" s="408"/>
      <c r="BR13" s="408"/>
      <c r="BS13" s="408"/>
      <c r="BT13" s="408"/>
      <c r="BU13" s="409"/>
      <c r="BV13" s="407">
        <v>216718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3753645</v>
      </c>
      <c r="S14" s="492"/>
      <c r="T14" s="492"/>
      <c r="U14" s="492"/>
      <c r="V14" s="493"/>
      <c r="W14" s="397"/>
      <c r="X14" s="398"/>
      <c r="Y14" s="398"/>
      <c r="Z14" s="398"/>
      <c r="AA14" s="398"/>
      <c r="AB14" s="387"/>
      <c r="AC14" s="494">
        <v>0.5</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127.2</v>
      </c>
      <c r="CU14" s="506"/>
      <c r="CV14" s="506"/>
      <c r="CW14" s="506"/>
      <c r="CX14" s="506"/>
      <c r="CY14" s="506"/>
      <c r="CZ14" s="506"/>
      <c r="DA14" s="507"/>
      <c r="DB14" s="505">
        <v>129.19999999999999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3647015</v>
      </c>
      <c r="S15" s="492"/>
      <c r="T15" s="492"/>
      <c r="U15" s="492"/>
      <c r="V15" s="493"/>
      <c r="W15" s="423" t="s">
        <v>137</v>
      </c>
      <c r="X15" s="424"/>
      <c r="Y15" s="424"/>
      <c r="Z15" s="424"/>
      <c r="AA15" s="424"/>
      <c r="AB15" s="414"/>
      <c r="AC15" s="458">
        <v>301600</v>
      </c>
      <c r="AD15" s="459"/>
      <c r="AE15" s="459"/>
      <c r="AF15" s="459"/>
      <c r="AG15" s="501"/>
      <c r="AH15" s="458">
        <v>324156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750854942</v>
      </c>
      <c r="BO15" s="371"/>
      <c r="BP15" s="371"/>
      <c r="BQ15" s="371"/>
      <c r="BR15" s="371"/>
      <c r="BS15" s="371"/>
      <c r="BT15" s="371"/>
      <c r="BU15" s="372"/>
      <c r="BV15" s="370">
        <v>727536870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18.5</v>
      </c>
      <c r="AD16" s="495"/>
      <c r="AE16" s="495"/>
      <c r="AF16" s="495"/>
      <c r="AG16" s="496"/>
      <c r="AH16" s="494">
        <v>20.7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789864775</v>
      </c>
      <c r="BO16" s="408"/>
      <c r="BP16" s="408"/>
      <c r="BQ16" s="408"/>
      <c r="BR16" s="408"/>
      <c r="BS16" s="408"/>
      <c r="BT16" s="408"/>
      <c r="BU16" s="409"/>
      <c r="BV16" s="407">
        <v>766065375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1325603</v>
      </c>
      <c r="AD17" s="459"/>
      <c r="AE17" s="459"/>
      <c r="AF17" s="459"/>
      <c r="AG17" s="501"/>
      <c r="AH17" s="458">
        <v>1233147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942750741</v>
      </c>
      <c r="BO17" s="408"/>
      <c r="BP17" s="408"/>
      <c r="BQ17" s="408"/>
      <c r="BR17" s="408"/>
      <c r="BS17" s="408"/>
      <c r="BT17" s="408"/>
      <c r="BU17" s="409"/>
      <c r="BV17" s="407">
        <v>913169386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438.23</v>
      </c>
      <c r="M18" s="531"/>
      <c r="N18" s="531"/>
      <c r="O18" s="531"/>
      <c r="P18" s="531"/>
      <c r="Q18" s="531"/>
      <c r="R18" s="532"/>
      <c r="S18" s="532"/>
      <c r="T18" s="532"/>
      <c r="U18" s="532"/>
      <c r="V18" s="533"/>
      <c r="W18" s="425"/>
      <c r="X18" s="426"/>
      <c r="Y18" s="426"/>
      <c r="Z18" s="426"/>
      <c r="AA18" s="426"/>
      <c r="AB18" s="417"/>
      <c r="AC18" s="534">
        <v>81.099999999999994</v>
      </c>
      <c r="AD18" s="535"/>
      <c r="AE18" s="535"/>
      <c r="AF18" s="535"/>
      <c r="AG18" s="536"/>
      <c r="AH18" s="534">
        <v>78.8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1011182361</v>
      </c>
      <c r="BO18" s="408"/>
      <c r="BP18" s="408"/>
      <c r="BQ18" s="408"/>
      <c r="BR18" s="408"/>
      <c r="BS18" s="408"/>
      <c r="BT18" s="408"/>
      <c r="BU18" s="409"/>
      <c r="BV18" s="407">
        <v>999053756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8620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1212271759</v>
      </c>
      <c r="BO19" s="408"/>
      <c r="BP19" s="408"/>
      <c r="BQ19" s="408"/>
      <c r="BR19" s="408"/>
      <c r="BS19" s="408"/>
      <c r="BT19" s="408"/>
      <c r="BU19" s="409"/>
      <c r="BV19" s="407">
        <v>1175418861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1753081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2509555776</v>
      </c>
      <c r="BO22" s="371"/>
      <c r="BP22" s="371"/>
      <c r="BQ22" s="371"/>
      <c r="BR22" s="371"/>
      <c r="BS22" s="371"/>
      <c r="BT22" s="371"/>
      <c r="BU22" s="372"/>
      <c r="BV22" s="370">
        <v>2330616953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390049974</v>
      </c>
      <c r="BO23" s="408"/>
      <c r="BP23" s="408"/>
      <c r="BQ23" s="408"/>
      <c r="BR23" s="408"/>
      <c r="BS23" s="408"/>
      <c r="BT23" s="408"/>
      <c r="BU23" s="409"/>
      <c r="BV23" s="407">
        <v>408819682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15990</v>
      </c>
      <c r="R24" s="459"/>
      <c r="S24" s="459"/>
      <c r="T24" s="459"/>
      <c r="U24" s="459"/>
      <c r="V24" s="501"/>
      <c r="W24" s="553"/>
      <c r="X24" s="554"/>
      <c r="Y24" s="555"/>
      <c r="Z24" s="457" t="s">
        <v>162</v>
      </c>
      <c r="AA24" s="437"/>
      <c r="AB24" s="437"/>
      <c r="AC24" s="437"/>
      <c r="AD24" s="437"/>
      <c r="AE24" s="437"/>
      <c r="AF24" s="437"/>
      <c r="AG24" s="438"/>
      <c r="AH24" s="458">
        <v>21671</v>
      </c>
      <c r="AI24" s="459"/>
      <c r="AJ24" s="459"/>
      <c r="AK24" s="459"/>
      <c r="AL24" s="501"/>
      <c r="AM24" s="458">
        <v>67483494</v>
      </c>
      <c r="AN24" s="459"/>
      <c r="AO24" s="459"/>
      <c r="AP24" s="459"/>
      <c r="AQ24" s="459"/>
      <c r="AR24" s="501"/>
      <c r="AS24" s="458">
        <v>3114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1844823982</v>
      </c>
      <c r="BO24" s="408"/>
      <c r="BP24" s="408"/>
      <c r="BQ24" s="408"/>
      <c r="BR24" s="408"/>
      <c r="BS24" s="408"/>
      <c r="BT24" s="408"/>
      <c r="BU24" s="409"/>
      <c r="BV24" s="407">
        <v>1641643639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4</v>
      </c>
      <c r="M25" s="459"/>
      <c r="N25" s="459"/>
      <c r="O25" s="459"/>
      <c r="P25" s="501"/>
      <c r="Q25" s="458">
        <v>12850</v>
      </c>
      <c r="R25" s="459"/>
      <c r="S25" s="459"/>
      <c r="T25" s="459"/>
      <c r="U25" s="459"/>
      <c r="V25" s="501"/>
      <c r="W25" s="553"/>
      <c r="X25" s="554"/>
      <c r="Y25" s="555"/>
      <c r="Z25" s="457" t="s">
        <v>165</v>
      </c>
      <c r="AA25" s="437"/>
      <c r="AB25" s="437"/>
      <c r="AC25" s="437"/>
      <c r="AD25" s="437"/>
      <c r="AE25" s="437"/>
      <c r="AF25" s="437"/>
      <c r="AG25" s="438"/>
      <c r="AH25" s="458">
        <v>3647</v>
      </c>
      <c r="AI25" s="459"/>
      <c r="AJ25" s="459"/>
      <c r="AK25" s="459"/>
      <c r="AL25" s="501"/>
      <c r="AM25" s="458">
        <v>11119703</v>
      </c>
      <c r="AN25" s="459"/>
      <c r="AO25" s="459"/>
      <c r="AP25" s="459"/>
      <c r="AQ25" s="459"/>
      <c r="AR25" s="501"/>
      <c r="AS25" s="458">
        <v>3049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465189306</v>
      </c>
      <c r="BO25" s="371"/>
      <c r="BP25" s="371"/>
      <c r="BQ25" s="371"/>
      <c r="BR25" s="371"/>
      <c r="BS25" s="371"/>
      <c r="BT25" s="371"/>
      <c r="BU25" s="372"/>
      <c r="BV25" s="370">
        <v>346570275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9400</v>
      </c>
      <c r="R26" s="459"/>
      <c r="S26" s="459"/>
      <c r="T26" s="459"/>
      <c r="U26" s="459"/>
      <c r="V26" s="501"/>
      <c r="W26" s="553"/>
      <c r="X26" s="554"/>
      <c r="Y26" s="555"/>
      <c r="Z26" s="457" t="s">
        <v>168</v>
      </c>
      <c r="AA26" s="559"/>
      <c r="AB26" s="559"/>
      <c r="AC26" s="559"/>
      <c r="AD26" s="559"/>
      <c r="AE26" s="559"/>
      <c r="AF26" s="559"/>
      <c r="AG26" s="560"/>
      <c r="AH26" s="458">
        <v>2626</v>
      </c>
      <c r="AI26" s="459"/>
      <c r="AJ26" s="459"/>
      <c r="AK26" s="459"/>
      <c r="AL26" s="501"/>
      <c r="AM26" s="458">
        <v>7930520</v>
      </c>
      <c r="AN26" s="459"/>
      <c r="AO26" s="459"/>
      <c r="AP26" s="459"/>
      <c r="AQ26" s="459"/>
      <c r="AR26" s="501"/>
      <c r="AS26" s="458">
        <v>3020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8380742</v>
      </c>
      <c r="BO26" s="408"/>
      <c r="BP26" s="408"/>
      <c r="BQ26" s="408"/>
      <c r="BR26" s="408"/>
      <c r="BS26" s="408"/>
      <c r="BT26" s="408"/>
      <c r="BU26" s="409"/>
      <c r="BV26" s="407">
        <v>8293315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11790</v>
      </c>
      <c r="R27" s="459"/>
      <c r="S27" s="459"/>
      <c r="T27" s="459"/>
      <c r="U27" s="459"/>
      <c r="V27" s="501"/>
      <c r="W27" s="553"/>
      <c r="X27" s="554"/>
      <c r="Y27" s="555"/>
      <c r="Z27" s="457" t="s">
        <v>171</v>
      </c>
      <c r="AA27" s="437"/>
      <c r="AB27" s="437"/>
      <c r="AC27" s="437"/>
      <c r="AD27" s="437"/>
      <c r="AE27" s="437"/>
      <c r="AF27" s="437"/>
      <c r="AG27" s="438"/>
      <c r="AH27" s="458">
        <v>15913</v>
      </c>
      <c r="AI27" s="459"/>
      <c r="AJ27" s="459"/>
      <c r="AK27" s="459"/>
      <c r="AL27" s="501"/>
      <c r="AM27" s="458">
        <v>53802170</v>
      </c>
      <c r="AN27" s="459"/>
      <c r="AO27" s="459"/>
      <c r="AP27" s="459"/>
      <c r="AQ27" s="459"/>
      <c r="AR27" s="501"/>
      <c r="AS27" s="458">
        <v>3381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63498038</v>
      </c>
      <c r="BO27" s="527"/>
      <c r="BP27" s="527"/>
      <c r="BQ27" s="527"/>
      <c r="BR27" s="527"/>
      <c r="BS27" s="527"/>
      <c r="BT27" s="527"/>
      <c r="BU27" s="528"/>
      <c r="BV27" s="526">
        <v>62874180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10610</v>
      </c>
      <c r="R28" s="459"/>
      <c r="S28" s="459"/>
      <c r="T28" s="459"/>
      <c r="U28" s="459"/>
      <c r="V28" s="501"/>
      <c r="W28" s="553"/>
      <c r="X28" s="554"/>
      <c r="Y28" s="555"/>
      <c r="Z28" s="457" t="s">
        <v>174</v>
      </c>
      <c r="AA28" s="437"/>
      <c r="AB28" s="437"/>
      <c r="AC28" s="437"/>
      <c r="AD28" s="437"/>
      <c r="AE28" s="437"/>
      <c r="AF28" s="437"/>
      <c r="AG28" s="438"/>
      <c r="AH28" s="458">
        <v>983</v>
      </c>
      <c r="AI28" s="459"/>
      <c r="AJ28" s="459"/>
      <c r="AK28" s="459"/>
      <c r="AL28" s="501"/>
      <c r="AM28" s="458">
        <v>2857581</v>
      </c>
      <c r="AN28" s="459"/>
      <c r="AO28" s="459"/>
      <c r="AP28" s="459"/>
      <c r="AQ28" s="459"/>
      <c r="AR28" s="501"/>
      <c r="AS28" s="458">
        <v>2907</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51648281</v>
      </c>
      <c r="BO28" s="371"/>
      <c r="BP28" s="371"/>
      <c r="BQ28" s="371"/>
      <c r="BR28" s="371"/>
      <c r="BS28" s="371"/>
      <c r="BT28" s="371"/>
      <c r="BU28" s="372"/>
      <c r="BV28" s="370">
        <v>31352314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84</v>
      </c>
      <c r="M29" s="459"/>
      <c r="N29" s="459"/>
      <c r="O29" s="459"/>
      <c r="P29" s="501"/>
      <c r="Q29" s="458">
        <v>9530</v>
      </c>
      <c r="R29" s="459"/>
      <c r="S29" s="459"/>
      <c r="T29" s="459"/>
      <c r="U29" s="459"/>
      <c r="V29" s="501"/>
      <c r="W29" s="556"/>
      <c r="X29" s="557"/>
      <c r="Y29" s="558"/>
      <c r="Z29" s="457" t="s">
        <v>177</v>
      </c>
      <c r="AA29" s="437"/>
      <c r="AB29" s="437"/>
      <c r="AC29" s="437"/>
      <c r="AD29" s="437"/>
      <c r="AE29" s="437"/>
      <c r="AF29" s="437"/>
      <c r="AG29" s="438"/>
      <c r="AH29" s="458">
        <v>38567</v>
      </c>
      <c r="AI29" s="459"/>
      <c r="AJ29" s="459"/>
      <c r="AK29" s="459"/>
      <c r="AL29" s="501"/>
      <c r="AM29" s="458">
        <v>124143245</v>
      </c>
      <c r="AN29" s="459"/>
      <c r="AO29" s="459"/>
      <c r="AP29" s="459"/>
      <c r="AQ29" s="459"/>
      <c r="AR29" s="501"/>
      <c r="AS29" s="458">
        <v>3219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19705791</v>
      </c>
      <c r="BO30" s="527"/>
      <c r="BP30" s="527"/>
      <c r="BQ30" s="527"/>
      <c r="BR30" s="527"/>
      <c r="BS30" s="527"/>
      <c r="BT30" s="527"/>
      <c r="BU30" s="528"/>
      <c r="BV30" s="526">
        <v>18475447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10</v>
      </c>
      <c r="V34" s="597"/>
      <c r="W34" s="598" t="str">
        <f>IF('各会計、関係団体の財政状況及び健全化判断比率'!B28="","",'各会計、関係団体の財政状況及び健全化判断比率'!B28)</f>
        <v>国民健康保険事業費会計</v>
      </c>
      <c r="X34" s="598"/>
      <c r="Y34" s="598"/>
      <c r="Z34" s="598"/>
      <c r="AA34" s="598"/>
      <c r="AB34" s="598"/>
      <c r="AC34" s="598"/>
      <c r="AD34" s="598"/>
      <c r="AE34" s="598"/>
      <c r="AF34" s="598"/>
      <c r="AG34" s="598"/>
      <c r="AH34" s="598"/>
      <c r="AI34" s="598"/>
      <c r="AJ34" s="598"/>
      <c r="AK34" s="598"/>
      <c r="AL34" s="181"/>
      <c r="AM34" s="597">
        <f>IF(AO34="","",MAX(C34:D43,U34:V43)+1)</f>
        <v>14</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21</v>
      </c>
      <c r="BF34" s="597"/>
      <c r="BG34" s="598" t="str">
        <f>IF('各会計、関係団体の財政状況及び健全化判断比率'!B39="","",'各会計、関係団体の財政状況及び健全化判断比率'!B39)</f>
        <v>港湾整備事業費会計</v>
      </c>
      <c r="BH34" s="598"/>
      <c r="BI34" s="598"/>
      <c r="BJ34" s="598"/>
      <c r="BK34" s="598"/>
      <c r="BL34" s="598"/>
      <c r="BM34" s="598"/>
      <c r="BN34" s="598"/>
      <c r="BO34" s="598"/>
      <c r="BP34" s="598"/>
      <c r="BQ34" s="598"/>
      <c r="BR34" s="598"/>
      <c r="BS34" s="598"/>
      <c r="BT34" s="598"/>
      <c r="BU34" s="598"/>
      <c r="BV34" s="181"/>
      <c r="BW34" s="597">
        <f>IF(BY34="","",MAX(C34:D43,U34:V43,AM34:AN43,BE34:BF43)+1)</f>
        <v>25</v>
      </c>
      <c r="BX34" s="597"/>
      <c r="BY34" s="598" t="str">
        <f>IF('各会計、関係団体の財政状況及び健全化判断比率'!B68="","",'各会計、関係団体の財政状況及び健全化判断比率'!B68)</f>
        <v>神奈川県内広域水道企業団（水道用水供給事業会計）</v>
      </c>
      <c r="BZ34" s="598"/>
      <c r="CA34" s="598"/>
      <c r="CB34" s="598"/>
      <c r="CC34" s="598"/>
      <c r="CD34" s="598"/>
      <c r="CE34" s="598"/>
      <c r="CF34" s="598"/>
      <c r="CG34" s="598"/>
      <c r="CH34" s="598"/>
      <c r="CI34" s="598"/>
      <c r="CJ34" s="598"/>
      <c r="CK34" s="598"/>
      <c r="CL34" s="598"/>
      <c r="CM34" s="598"/>
      <c r="CN34" s="181"/>
      <c r="CO34" s="597">
        <f>IF(CQ34="","",MAX(C34:D43,U34:V43,AM34:AN43,BE34:BF43,BW34:BX43)+1)</f>
        <v>28</v>
      </c>
      <c r="CP34" s="597"/>
      <c r="CQ34" s="598" t="str">
        <f>IF('各会計、関係団体の財政状況及び健全化判断比率'!BS7="","",'各会計、関係団体の財政状況及び健全化判断比率'!BS7)</f>
        <v>公益財団法人横浜市男女共同参画推進協会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市債金会計</v>
      </c>
      <c r="F35" s="598"/>
      <c r="G35" s="598"/>
      <c r="H35" s="598"/>
      <c r="I35" s="598"/>
      <c r="J35" s="598"/>
      <c r="K35" s="598"/>
      <c r="L35" s="598"/>
      <c r="M35" s="598"/>
      <c r="N35" s="598"/>
      <c r="O35" s="598"/>
      <c r="P35" s="598"/>
      <c r="Q35" s="598"/>
      <c r="R35" s="598"/>
      <c r="S35" s="598"/>
      <c r="T35" s="181"/>
      <c r="U35" s="597">
        <f>IF(W35="","",U34+1)</f>
        <v>11</v>
      </c>
      <c r="V35" s="597"/>
      <c r="W35" s="598" t="str">
        <f>IF('各会計、関係団体の財政状況及び健全化判断比率'!B29="","",'各会計、関係団体の財政状況及び健全化判断比率'!B29)</f>
        <v>介護保険事業費会計</v>
      </c>
      <c r="X35" s="598"/>
      <c r="Y35" s="598"/>
      <c r="Z35" s="598"/>
      <c r="AA35" s="598"/>
      <c r="AB35" s="598"/>
      <c r="AC35" s="598"/>
      <c r="AD35" s="598"/>
      <c r="AE35" s="598"/>
      <c r="AF35" s="598"/>
      <c r="AG35" s="598"/>
      <c r="AH35" s="598"/>
      <c r="AI35" s="598"/>
      <c r="AJ35" s="598"/>
      <c r="AK35" s="598"/>
      <c r="AL35" s="181"/>
      <c r="AM35" s="597">
        <f t="shared" ref="AM35:AM43" si="0">IF(AO35="","",AM34+1)</f>
        <v>15</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22</v>
      </c>
      <c r="BF35" s="597"/>
      <c r="BG35" s="598" t="str">
        <f>IF('各会計、関係団体の財政状況及び健全化判断比率'!B40="","",'各会計、関係団体の財政状況及び健全化判断比率'!B40)</f>
        <v>中央卸売市場費会計</v>
      </c>
      <c r="BH35" s="598"/>
      <c r="BI35" s="598"/>
      <c r="BJ35" s="598"/>
      <c r="BK35" s="598"/>
      <c r="BL35" s="598"/>
      <c r="BM35" s="598"/>
      <c r="BN35" s="598"/>
      <c r="BO35" s="598"/>
      <c r="BP35" s="598"/>
      <c r="BQ35" s="598"/>
      <c r="BR35" s="598"/>
      <c r="BS35" s="598"/>
      <c r="BT35" s="598"/>
      <c r="BU35" s="598"/>
      <c r="BV35" s="181"/>
      <c r="BW35" s="597">
        <f t="shared" ref="BW35:BW43" si="2">IF(BY35="","",BW34+1)</f>
        <v>26</v>
      </c>
      <c r="BX35" s="597"/>
      <c r="BY35" s="598" t="str">
        <f>IF('各会計、関係団体の財政状況及び健全化判断比率'!B69="","",'各会計、関係団体の財政状況及び健全化判断比率'!B69)</f>
        <v>神奈川県後期高齢者医療広域連合（一般会計）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29</v>
      </c>
      <c r="CP35" s="597"/>
      <c r="CQ35" s="598" t="str">
        <f>IF('各会計、関係団体の財政状況及び健全化判断比率'!BS8="","",'各会計、関係団体の財政状況及び健全化判断比率'!BS8)</f>
        <v>公益財団法人横浜市国際交流協会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母子父子寡婦福祉資金会計</v>
      </c>
      <c r="F36" s="598"/>
      <c r="G36" s="598"/>
      <c r="H36" s="598"/>
      <c r="I36" s="598"/>
      <c r="J36" s="598"/>
      <c r="K36" s="598"/>
      <c r="L36" s="598"/>
      <c r="M36" s="598"/>
      <c r="N36" s="598"/>
      <c r="O36" s="598"/>
      <c r="P36" s="598"/>
      <c r="Q36" s="598"/>
      <c r="R36" s="598"/>
      <c r="S36" s="598"/>
      <c r="T36" s="181"/>
      <c r="U36" s="597">
        <f t="shared" ref="U36:U43" si="4">IF(W36="","",U35+1)</f>
        <v>12</v>
      </c>
      <c r="V36" s="597"/>
      <c r="W36" s="598" t="str">
        <f>IF('各会計、関係団体の財政状況及び健全化判断比率'!B30="","",'各会計、関係団体の財政状況及び健全化判断比率'!B30)</f>
        <v>後期高齢者医療事業費会計</v>
      </c>
      <c r="X36" s="598"/>
      <c r="Y36" s="598"/>
      <c r="Z36" s="598"/>
      <c r="AA36" s="598"/>
      <c r="AB36" s="598"/>
      <c r="AC36" s="598"/>
      <c r="AD36" s="598"/>
      <c r="AE36" s="598"/>
      <c r="AF36" s="598"/>
      <c r="AG36" s="598"/>
      <c r="AH36" s="598"/>
      <c r="AI36" s="598"/>
      <c r="AJ36" s="598"/>
      <c r="AK36" s="598"/>
      <c r="AL36" s="181"/>
      <c r="AM36" s="597">
        <f t="shared" si="0"/>
        <v>16</v>
      </c>
      <c r="AN36" s="597"/>
      <c r="AO36" s="598" t="str">
        <f>IF('各会計、関係団体の財政状況及び健全化判断比率'!B34="","",'各会計、関係団体の財政状況及び健全化判断比率'!B34)</f>
        <v>自動車事業会計</v>
      </c>
      <c r="AP36" s="598"/>
      <c r="AQ36" s="598"/>
      <c r="AR36" s="598"/>
      <c r="AS36" s="598"/>
      <c r="AT36" s="598"/>
      <c r="AU36" s="598"/>
      <c r="AV36" s="598"/>
      <c r="AW36" s="598"/>
      <c r="AX36" s="598"/>
      <c r="AY36" s="598"/>
      <c r="AZ36" s="598"/>
      <c r="BA36" s="598"/>
      <c r="BB36" s="598"/>
      <c r="BC36" s="598"/>
      <c r="BD36" s="181"/>
      <c r="BE36" s="597">
        <f t="shared" si="1"/>
        <v>23</v>
      </c>
      <c r="BF36" s="597"/>
      <c r="BG36" s="598" t="str">
        <f>IF('各会計、関係団体の財政状況及び健全化判断比率'!B41="","",'各会計、関係団体の財政状況及び健全化判断比率'!B41)</f>
        <v>中央と畜場費会計</v>
      </c>
      <c r="BH36" s="598"/>
      <c r="BI36" s="598"/>
      <c r="BJ36" s="598"/>
      <c r="BK36" s="598"/>
      <c r="BL36" s="598"/>
      <c r="BM36" s="598"/>
      <c r="BN36" s="598"/>
      <c r="BO36" s="598"/>
      <c r="BP36" s="598"/>
      <c r="BQ36" s="598"/>
      <c r="BR36" s="598"/>
      <c r="BS36" s="598"/>
      <c r="BT36" s="598"/>
      <c r="BU36" s="598"/>
      <c r="BV36" s="181"/>
      <c r="BW36" s="597">
        <f t="shared" si="2"/>
        <v>27</v>
      </c>
      <c r="BX36" s="597"/>
      <c r="BY36" s="598" t="str">
        <f>IF('各会計、関係団体の財政状況及び健全化判断比率'!B70="","",'各会計、関係団体の財政状況及び健全化判断比率'!B70)</f>
        <v>神奈川県後期高齢者医療広域連合（後期高齢者医療特別会計）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30</v>
      </c>
      <c r="CP36" s="597"/>
      <c r="CQ36" s="598" t="str">
        <f>IF('各会計、関係団体の財政状況及び健全化判断比率'!BS9="","",'各会計、関係団体の財政状況及び健全化判断比率'!BS9)</f>
        <v>公益財団法人横浜市スポーツ協会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勤労者福祉共済事業費会計</v>
      </c>
      <c r="F37" s="598"/>
      <c r="G37" s="598"/>
      <c r="H37" s="598"/>
      <c r="I37" s="598"/>
      <c r="J37" s="598"/>
      <c r="K37" s="598"/>
      <c r="L37" s="598"/>
      <c r="M37" s="598"/>
      <c r="N37" s="598"/>
      <c r="O37" s="598"/>
      <c r="P37" s="598"/>
      <c r="Q37" s="598"/>
      <c r="R37" s="598"/>
      <c r="S37" s="598"/>
      <c r="T37" s="181"/>
      <c r="U37" s="597">
        <f t="shared" si="4"/>
        <v>13</v>
      </c>
      <c r="V37" s="597"/>
      <c r="W37" s="598" t="str">
        <f>IF('各会計、関係団体の財政状況及び健全化判断比率'!B31="","",'各会計、関係団体の財政状況及び健全化判断比率'!B31)</f>
        <v>自動車駐車場事業費会計</v>
      </c>
      <c r="X37" s="598"/>
      <c r="Y37" s="598"/>
      <c r="Z37" s="598"/>
      <c r="AA37" s="598"/>
      <c r="AB37" s="598"/>
      <c r="AC37" s="598"/>
      <c r="AD37" s="598"/>
      <c r="AE37" s="598"/>
      <c r="AF37" s="598"/>
      <c r="AG37" s="598"/>
      <c r="AH37" s="598"/>
      <c r="AI37" s="598"/>
      <c r="AJ37" s="598"/>
      <c r="AK37" s="598"/>
      <c r="AL37" s="181"/>
      <c r="AM37" s="597">
        <f t="shared" si="0"/>
        <v>17</v>
      </c>
      <c r="AN37" s="597"/>
      <c r="AO37" s="598" t="str">
        <f>IF('各会計、関係団体の財政状況及び健全化判断比率'!B35="","",'各会計、関係団体の財政状況及び健全化判断比率'!B35)</f>
        <v>高速鉄道事業会計</v>
      </c>
      <c r="AP37" s="598"/>
      <c r="AQ37" s="598"/>
      <c r="AR37" s="598"/>
      <c r="AS37" s="598"/>
      <c r="AT37" s="598"/>
      <c r="AU37" s="598"/>
      <c r="AV37" s="598"/>
      <c r="AW37" s="598"/>
      <c r="AX37" s="598"/>
      <c r="AY37" s="598"/>
      <c r="AZ37" s="598"/>
      <c r="BA37" s="598"/>
      <c r="BB37" s="598"/>
      <c r="BC37" s="598"/>
      <c r="BD37" s="181"/>
      <c r="BE37" s="597">
        <f t="shared" si="1"/>
        <v>24</v>
      </c>
      <c r="BF37" s="597"/>
      <c r="BG37" s="598" t="str">
        <f>IF('各会計、関係団体の財政状況及び健全化判断比率'!B42="","",'各会計、関係団体の財政状況及び健全化判断比率'!B42)</f>
        <v>風力発電事業費会計</v>
      </c>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31</v>
      </c>
      <c r="CP37" s="597"/>
      <c r="CQ37" s="598" t="str">
        <f>IF('各会計、関係団体の財政状況及び健全化判断比率'!BS10="","",'各会計、関係団体の財政状況及び健全化判断比率'!BS10)</f>
        <v>公益財団法人横浜市芸術文化振興財団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公害被害者救済事業費会計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18</v>
      </c>
      <c r="AN38" s="597"/>
      <c r="AO38" s="598" t="str">
        <f>IF('各会計、関係団体の財政状況及び健全化判断比率'!B36="","",'各会計、関係団体の財政状況及び健全化判断比率'!B36)</f>
        <v>下水道事業会計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32</v>
      </c>
      <c r="CP38" s="597"/>
      <c r="CQ38" s="598" t="str">
        <f>IF('各会計、関係団体の財政状況及び健全化判断比率'!BS11="","",'各会計、関係団体の財政状況及び健全化判断比率'!BS11)</f>
        <v>公益財団法人三溪園保勝会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公共事業用地費会計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19</v>
      </c>
      <c r="AN39" s="597"/>
      <c r="AO39" s="598" t="str">
        <f>IF('各会計、関係団体の財政状況及び健全化判断比率'!B37="","",'各会計、関係団体の財政状況及び健全化判断比率'!B37)</f>
        <v>病院事業会計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33</v>
      </c>
      <c r="CP39" s="597"/>
      <c r="CQ39" s="598" t="str">
        <f>IF('各会計、関係団体の財政状況及び健全化判断比率'!BS12="","",'各会計、関係団体の財政状況及び健全化判断比率'!BS12)</f>
        <v>公益財団法人横浜観光コンベンション・ビューロー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f t="shared" si="5"/>
        <v>7</v>
      </c>
      <c r="D40" s="597"/>
      <c r="E40" s="598" t="str">
        <f>IF('各会計、関係団体の財政状況及び健全化判断比率'!B13="","",'各会計、関係団体の財政状況及び健全化判断比率'!B13)</f>
        <v>新墓園事業費会計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f t="shared" si="0"/>
        <v>20</v>
      </c>
      <c r="AN40" s="597"/>
      <c r="AO40" s="598" t="str">
        <f>IF('各会計、関係団体の財政状況及び健全化判断比率'!B38="","",'各会計、関係団体の財政状況及び健全化判断比率'!B38)</f>
        <v>埋立事業会計</v>
      </c>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34</v>
      </c>
      <c r="CP40" s="597"/>
      <c r="CQ40" s="598" t="str">
        <f>IF('各会計、関係団体の財政状況及び健全化判断比率'!BS13="","",'各会計、関係団体の財政状況及び健全化判断比率'!BS13)</f>
        <v>株式会社横浜国際平和会議場</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f t="shared" si="5"/>
        <v>8</v>
      </c>
      <c r="D41" s="597"/>
      <c r="E41" s="598" t="str">
        <f>IF('各会計、関係団体の財政状況及び健全化判断比率'!B14="","",'各会計、関係団体の財政状況及び健全化判断比率'!B14)</f>
        <v>みどり保全創造事業費会計</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35</v>
      </c>
      <c r="CP41" s="597"/>
      <c r="CQ41" s="598" t="str">
        <f>IF('各会計、関係団体の財政状況及び健全化判断比率'!BS14="","",'各会計、関係団体の財政状況及び健全化判断比率'!BS14)</f>
        <v>公益財団法人木原記念横浜生命科学振興財団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f t="shared" si="5"/>
        <v>9</v>
      </c>
      <c r="D42" s="597"/>
      <c r="E42" s="598" t="str">
        <f>IF('各会計、関係団体の財政状況及び健全化判断比率'!B15="","",'各会計、関係団体の財政状況及び健全化判断比率'!B15)</f>
        <v>市街地開発事業費会計</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36</v>
      </c>
      <c r="CP42" s="597"/>
      <c r="CQ42" s="598" t="str">
        <f>IF('各会計、関係団体の財政状況及び健全化判断比率'!BS15="","",'各会計、関係団体の財政状況及び健全化判断比率'!BS15)</f>
        <v>公益財団法人横浜企業経営支援財団</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37</v>
      </c>
      <c r="CP43" s="597"/>
      <c r="CQ43" s="598" t="str">
        <f>IF('各会計、関係団体の財政状況及び健全化判断比率'!BS16="","",'各会計、関係団体の財政状況及び健全化判断比率'!BS16)</f>
        <v>公益財団法人横浜市消費者協会</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FHVz2XR1ls/kFe+k5wsZXcW5chnaEQA0Gcl+8XDRLZDXqEV0DVhbcWbyRhig8FpaOZtWsPeJIDhzwgX02dU0Q==" saltValue="M+4JrCz7Wkfb9GqRr5uX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886303551</v>
      </c>
      <c r="S5" s="613"/>
      <c r="T5" s="613"/>
      <c r="U5" s="613"/>
      <c r="V5" s="613"/>
      <c r="W5" s="613"/>
      <c r="X5" s="613"/>
      <c r="Y5" s="614"/>
      <c r="Z5" s="615">
        <v>44.6</v>
      </c>
      <c r="AA5" s="615"/>
      <c r="AB5" s="615"/>
      <c r="AC5" s="615"/>
      <c r="AD5" s="616">
        <v>823343277</v>
      </c>
      <c r="AE5" s="616"/>
      <c r="AF5" s="616"/>
      <c r="AG5" s="616"/>
      <c r="AH5" s="616"/>
      <c r="AI5" s="616"/>
      <c r="AJ5" s="616"/>
      <c r="AK5" s="616"/>
      <c r="AL5" s="617">
        <v>81.2</v>
      </c>
      <c r="AM5" s="618"/>
      <c r="AN5" s="618"/>
      <c r="AO5" s="619"/>
      <c r="AP5" s="609" t="s">
        <v>216</v>
      </c>
      <c r="AQ5" s="610"/>
      <c r="AR5" s="610"/>
      <c r="AS5" s="610"/>
      <c r="AT5" s="610"/>
      <c r="AU5" s="610"/>
      <c r="AV5" s="610"/>
      <c r="AW5" s="610"/>
      <c r="AX5" s="610"/>
      <c r="AY5" s="610"/>
      <c r="AZ5" s="610"/>
      <c r="BA5" s="610"/>
      <c r="BB5" s="610"/>
      <c r="BC5" s="610"/>
      <c r="BD5" s="610"/>
      <c r="BE5" s="610"/>
      <c r="BF5" s="611"/>
      <c r="BG5" s="623">
        <v>804055113</v>
      </c>
      <c r="BH5" s="624"/>
      <c r="BI5" s="624"/>
      <c r="BJ5" s="624"/>
      <c r="BK5" s="624"/>
      <c r="BL5" s="624"/>
      <c r="BM5" s="624"/>
      <c r="BN5" s="625"/>
      <c r="BO5" s="626">
        <v>90.7</v>
      </c>
      <c r="BP5" s="626"/>
      <c r="BQ5" s="626"/>
      <c r="BR5" s="626"/>
      <c r="BS5" s="627">
        <v>9503884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8881894</v>
      </c>
      <c r="S6" s="624"/>
      <c r="T6" s="624"/>
      <c r="U6" s="624"/>
      <c r="V6" s="624"/>
      <c r="W6" s="624"/>
      <c r="X6" s="624"/>
      <c r="Y6" s="625"/>
      <c r="Z6" s="626">
        <v>0.4</v>
      </c>
      <c r="AA6" s="626"/>
      <c r="AB6" s="626"/>
      <c r="AC6" s="626"/>
      <c r="AD6" s="627">
        <v>8881894</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804055113</v>
      </c>
      <c r="BH6" s="624"/>
      <c r="BI6" s="624"/>
      <c r="BJ6" s="624"/>
      <c r="BK6" s="624"/>
      <c r="BL6" s="624"/>
      <c r="BM6" s="624"/>
      <c r="BN6" s="625"/>
      <c r="BO6" s="626">
        <v>90.7</v>
      </c>
      <c r="BP6" s="626"/>
      <c r="BQ6" s="626"/>
      <c r="BR6" s="626"/>
      <c r="BS6" s="627">
        <v>9503884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2985260</v>
      </c>
      <c r="CS6" s="624"/>
      <c r="CT6" s="624"/>
      <c r="CU6" s="624"/>
      <c r="CV6" s="624"/>
      <c r="CW6" s="624"/>
      <c r="CX6" s="624"/>
      <c r="CY6" s="625"/>
      <c r="CZ6" s="617">
        <v>0.2</v>
      </c>
      <c r="DA6" s="618"/>
      <c r="DB6" s="618"/>
      <c r="DC6" s="634"/>
      <c r="DD6" s="632" t="s">
        <v>122</v>
      </c>
      <c r="DE6" s="624"/>
      <c r="DF6" s="624"/>
      <c r="DG6" s="624"/>
      <c r="DH6" s="624"/>
      <c r="DI6" s="624"/>
      <c r="DJ6" s="624"/>
      <c r="DK6" s="624"/>
      <c r="DL6" s="624"/>
      <c r="DM6" s="624"/>
      <c r="DN6" s="624"/>
      <c r="DO6" s="624"/>
      <c r="DP6" s="625"/>
      <c r="DQ6" s="632">
        <v>2984890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239113</v>
      </c>
      <c r="S7" s="624"/>
      <c r="T7" s="624"/>
      <c r="U7" s="624"/>
      <c r="V7" s="624"/>
      <c r="W7" s="624"/>
      <c r="X7" s="624"/>
      <c r="Y7" s="625"/>
      <c r="Z7" s="626">
        <v>0</v>
      </c>
      <c r="AA7" s="626"/>
      <c r="AB7" s="626"/>
      <c r="AC7" s="626"/>
      <c r="AD7" s="627">
        <v>239113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484079795</v>
      </c>
      <c r="BH7" s="624"/>
      <c r="BI7" s="624"/>
      <c r="BJ7" s="624"/>
      <c r="BK7" s="624"/>
      <c r="BL7" s="624"/>
      <c r="BM7" s="624"/>
      <c r="BN7" s="625"/>
      <c r="BO7" s="626">
        <v>54.6</v>
      </c>
      <c r="BP7" s="626"/>
      <c r="BQ7" s="626"/>
      <c r="BR7" s="626"/>
      <c r="BS7" s="627">
        <v>9503884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114129042</v>
      </c>
      <c r="CS7" s="624"/>
      <c r="CT7" s="624"/>
      <c r="CU7" s="624"/>
      <c r="CV7" s="624"/>
      <c r="CW7" s="624"/>
      <c r="CX7" s="624"/>
      <c r="CY7" s="625"/>
      <c r="CZ7" s="626">
        <v>5.8</v>
      </c>
      <c r="DA7" s="626"/>
      <c r="DB7" s="626"/>
      <c r="DC7" s="626"/>
      <c r="DD7" s="632">
        <v>2765586</v>
      </c>
      <c r="DE7" s="624"/>
      <c r="DF7" s="624"/>
      <c r="DG7" s="624"/>
      <c r="DH7" s="624"/>
      <c r="DI7" s="624"/>
      <c r="DJ7" s="624"/>
      <c r="DK7" s="624"/>
      <c r="DL7" s="624"/>
      <c r="DM7" s="624"/>
      <c r="DN7" s="624"/>
      <c r="DO7" s="624"/>
      <c r="DP7" s="625"/>
      <c r="DQ7" s="632">
        <v>94480557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5919481</v>
      </c>
      <c r="S8" s="624"/>
      <c r="T8" s="624"/>
      <c r="U8" s="624"/>
      <c r="V8" s="624"/>
      <c r="W8" s="624"/>
      <c r="X8" s="624"/>
      <c r="Y8" s="625"/>
      <c r="Z8" s="626">
        <v>0.3</v>
      </c>
      <c r="AA8" s="626"/>
      <c r="AB8" s="626"/>
      <c r="AC8" s="626"/>
      <c r="AD8" s="627">
        <v>5919481</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8892599</v>
      </c>
      <c r="BH8" s="624"/>
      <c r="BI8" s="624"/>
      <c r="BJ8" s="624"/>
      <c r="BK8" s="624"/>
      <c r="BL8" s="624"/>
      <c r="BM8" s="624"/>
      <c r="BN8" s="625"/>
      <c r="BO8" s="626">
        <v>1</v>
      </c>
      <c r="BP8" s="626"/>
      <c r="BQ8" s="626"/>
      <c r="BR8" s="626"/>
      <c r="BS8" s="627">
        <v>1809221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795352455</v>
      </c>
      <c r="CS8" s="624"/>
      <c r="CT8" s="624"/>
      <c r="CU8" s="624"/>
      <c r="CV8" s="624"/>
      <c r="CW8" s="624"/>
      <c r="CX8" s="624"/>
      <c r="CY8" s="625"/>
      <c r="CZ8" s="626">
        <v>40.6</v>
      </c>
      <c r="DA8" s="626"/>
      <c r="DB8" s="626"/>
      <c r="DC8" s="626"/>
      <c r="DD8" s="632">
        <v>7432722</v>
      </c>
      <c r="DE8" s="624"/>
      <c r="DF8" s="624"/>
      <c r="DG8" s="624"/>
      <c r="DH8" s="624"/>
      <c r="DI8" s="624"/>
      <c r="DJ8" s="624"/>
      <c r="DK8" s="624"/>
      <c r="DL8" s="624"/>
      <c r="DM8" s="624"/>
      <c r="DN8" s="624"/>
      <c r="DO8" s="624"/>
      <c r="DP8" s="625"/>
      <c r="DQ8" s="632">
        <v>417285727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6584579</v>
      </c>
      <c r="S9" s="624"/>
      <c r="T9" s="624"/>
      <c r="U9" s="624"/>
      <c r="V9" s="624"/>
      <c r="W9" s="624"/>
      <c r="X9" s="624"/>
      <c r="Y9" s="625"/>
      <c r="Z9" s="626">
        <v>0.3</v>
      </c>
      <c r="AA9" s="626"/>
      <c r="AB9" s="626"/>
      <c r="AC9" s="626"/>
      <c r="AD9" s="627">
        <v>6584579</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422980039</v>
      </c>
      <c r="BH9" s="624"/>
      <c r="BI9" s="624"/>
      <c r="BJ9" s="624"/>
      <c r="BK9" s="624"/>
      <c r="BL9" s="624"/>
      <c r="BM9" s="624"/>
      <c r="BN9" s="625"/>
      <c r="BO9" s="626">
        <v>47.7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126371531</v>
      </c>
      <c r="CS9" s="624"/>
      <c r="CT9" s="624"/>
      <c r="CU9" s="624"/>
      <c r="CV9" s="624"/>
      <c r="CW9" s="624"/>
      <c r="CX9" s="624"/>
      <c r="CY9" s="625"/>
      <c r="CZ9" s="626">
        <v>6.5</v>
      </c>
      <c r="DA9" s="626"/>
      <c r="DB9" s="626"/>
      <c r="DC9" s="626"/>
      <c r="DD9" s="632">
        <v>5528339</v>
      </c>
      <c r="DE9" s="624"/>
      <c r="DF9" s="624"/>
      <c r="DG9" s="624"/>
      <c r="DH9" s="624"/>
      <c r="DI9" s="624"/>
      <c r="DJ9" s="624"/>
      <c r="DK9" s="624"/>
      <c r="DL9" s="624"/>
      <c r="DM9" s="624"/>
      <c r="DN9" s="624"/>
      <c r="DO9" s="624"/>
      <c r="DP9" s="625"/>
      <c r="DQ9" s="632">
        <v>89208873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v>1171422</v>
      </c>
      <c r="S10" s="624"/>
      <c r="T10" s="624"/>
      <c r="U10" s="624"/>
      <c r="V10" s="624"/>
      <c r="W10" s="624"/>
      <c r="X10" s="624"/>
      <c r="Y10" s="625"/>
      <c r="Z10" s="626">
        <v>0.1</v>
      </c>
      <c r="AA10" s="626"/>
      <c r="AB10" s="626"/>
      <c r="AC10" s="626"/>
      <c r="AD10" s="627">
        <v>1171422</v>
      </c>
      <c r="AE10" s="627"/>
      <c r="AF10" s="627"/>
      <c r="AG10" s="627"/>
      <c r="AH10" s="627"/>
      <c r="AI10" s="627"/>
      <c r="AJ10" s="627"/>
      <c r="AK10" s="627"/>
      <c r="AL10" s="628">
        <v>0.1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13625551</v>
      </c>
      <c r="BH10" s="624"/>
      <c r="BI10" s="624"/>
      <c r="BJ10" s="624"/>
      <c r="BK10" s="624"/>
      <c r="BL10" s="624"/>
      <c r="BM10" s="624"/>
      <c r="BN10" s="625"/>
      <c r="BO10" s="626">
        <v>1.5</v>
      </c>
      <c r="BP10" s="626"/>
      <c r="BQ10" s="626"/>
      <c r="BR10" s="626"/>
      <c r="BS10" s="627">
        <v>1125544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1319251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387491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88356773</v>
      </c>
      <c r="S11" s="624"/>
      <c r="T11" s="624"/>
      <c r="U11" s="624"/>
      <c r="V11" s="624"/>
      <c r="W11" s="624"/>
      <c r="X11" s="624"/>
      <c r="Y11" s="625"/>
      <c r="Z11" s="628">
        <v>4.5</v>
      </c>
      <c r="AA11" s="629"/>
      <c r="AB11" s="629"/>
      <c r="AC11" s="635"/>
      <c r="AD11" s="632">
        <v>88356773</v>
      </c>
      <c r="AE11" s="624"/>
      <c r="AF11" s="624"/>
      <c r="AG11" s="624"/>
      <c r="AH11" s="624"/>
      <c r="AI11" s="624"/>
      <c r="AJ11" s="624"/>
      <c r="AK11" s="625"/>
      <c r="AL11" s="628">
        <v>8.6999999999999993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38581606</v>
      </c>
      <c r="BH11" s="624"/>
      <c r="BI11" s="624"/>
      <c r="BJ11" s="624"/>
      <c r="BK11" s="624"/>
      <c r="BL11" s="624"/>
      <c r="BM11" s="624"/>
      <c r="BN11" s="625"/>
      <c r="BO11" s="626">
        <v>4.4000000000000004</v>
      </c>
      <c r="BP11" s="626"/>
      <c r="BQ11" s="626"/>
      <c r="BR11" s="626"/>
      <c r="BS11" s="627">
        <v>6569119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1859101</v>
      </c>
      <c r="CS11" s="624"/>
      <c r="CT11" s="624"/>
      <c r="CU11" s="624"/>
      <c r="CV11" s="624"/>
      <c r="CW11" s="624"/>
      <c r="CX11" s="624"/>
      <c r="CY11" s="625"/>
      <c r="CZ11" s="626">
        <v>0.1</v>
      </c>
      <c r="DA11" s="626"/>
      <c r="DB11" s="626"/>
      <c r="DC11" s="626"/>
      <c r="DD11" s="632">
        <v>100698</v>
      </c>
      <c r="DE11" s="624"/>
      <c r="DF11" s="624"/>
      <c r="DG11" s="624"/>
      <c r="DH11" s="624"/>
      <c r="DI11" s="624"/>
      <c r="DJ11" s="624"/>
      <c r="DK11" s="624"/>
      <c r="DL11" s="624"/>
      <c r="DM11" s="624"/>
      <c r="DN11" s="624"/>
      <c r="DO11" s="624"/>
      <c r="DP11" s="625"/>
      <c r="DQ11" s="632">
        <v>1767655</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149176</v>
      </c>
      <c r="S12" s="624"/>
      <c r="T12" s="624"/>
      <c r="U12" s="624"/>
      <c r="V12" s="624"/>
      <c r="W12" s="624"/>
      <c r="X12" s="624"/>
      <c r="Y12" s="625"/>
      <c r="Z12" s="626">
        <v>0</v>
      </c>
      <c r="AA12" s="626"/>
      <c r="AB12" s="626"/>
      <c r="AC12" s="626"/>
      <c r="AD12" s="627">
        <v>149176</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293206685</v>
      </c>
      <c r="BH12" s="624"/>
      <c r="BI12" s="624"/>
      <c r="BJ12" s="624"/>
      <c r="BK12" s="624"/>
      <c r="BL12" s="624"/>
      <c r="BM12" s="624"/>
      <c r="BN12" s="625"/>
      <c r="BO12" s="626">
        <v>33.1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88786869</v>
      </c>
      <c r="CS12" s="624"/>
      <c r="CT12" s="624"/>
      <c r="CU12" s="624"/>
      <c r="CV12" s="624"/>
      <c r="CW12" s="624"/>
      <c r="CX12" s="624"/>
      <c r="CY12" s="625"/>
      <c r="CZ12" s="626">
        <v>4.5</v>
      </c>
      <c r="DA12" s="626"/>
      <c r="DB12" s="626"/>
      <c r="DC12" s="626"/>
      <c r="DD12" s="632">
        <v>6891061</v>
      </c>
      <c r="DE12" s="624"/>
      <c r="DF12" s="624"/>
      <c r="DG12" s="624"/>
      <c r="DH12" s="624"/>
      <c r="DI12" s="624"/>
      <c r="DJ12" s="624"/>
      <c r="DK12" s="624"/>
      <c r="DL12" s="624"/>
      <c r="DM12" s="624"/>
      <c r="DN12" s="624"/>
      <c r="DO12" s="624"/>
      <c r="DP12" s="625"/>
      <c r="DQ12" s="632">
        <v>16719937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292301410</v>
      </c>
      <c r="BH13" s="624"/>
      <c r="BI13" s="624"/>
      <c r="BJ13" s="624"/>
      <c r="BK13" s="624"/>
      <c r="BL13" s="624"/>
      <c r="BM13" s="624"/>
      <c r="BN13" s="625"/>
      <c r="BO13" s="626">
        <v>33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231123759</v>
      </c>
      <c r="CS13" s="624"/>
      <c r="CT13" s="624"/>
      <c r="CU13" s="624"/>
      <c r="CV13" s="624"/>
      <c r="CW13" s="624"/>
      <c r="CX13" s="624"/>
      <c r="CY13" s="625"/>
      <c r="CZ13" s="626">
        <v>11.8</v>
      </c>
      <c r="DA13" s="626"/>
      <c r="DB13" s="626"/>
      <c r="DC13" s="626"/>
      <c r="DD13" s="632">
        <v>119868952</v>
      </c>
      <c r="DE13" s="624"/>
      <c r="DF13" s="624"/>
      <c r="DG13" s="624"/>
      <c r="DH13" s="624"/>
      <c r="DI13" s="624"/>
      <c r="DJ13" s="624"/>
      <c r="DK13" s="624"/>
      <c r="DL13" s="624"/>
      <c r="DM13" s="624"/>
      <c r="DN13" s="624"/>
      <c r="DO13" s="624"/>
      <c r="DP13" s="625"/>
      <c r="DQ13" s="632">
        <v>109572687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72128</v>
      </c>
      <c r="S14" s="624"/>
      <c r="T14" s="624"/>
      <c r="U14" s="624"/>
      <c r="V14" s="624"/>
      <c r="W14" s="624"/>
      <c r="X14" s="624"/>
      <c r="Y14" s="625"/>
      <c r="Z14" s="626">
        <v>0</v>
      </c>
      <c r="AA14" s="626"/>
      <c r="AB14" s="626"/>
      <c r="AC14" s="626"/>
      <c r="AD14" s="627">
        <v>72128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3525410</v>
      </c>
      <c r="BH14" s="624"/>
      <c r="BI14" s="624"/>
      <c r="BJ14" s="624"/>
      <c r="BK14" s="624"/>
      <c r="BL14" s="624"/>
      <c r="BM14" s="624"/>
      <c r="BN14" s="625"/>
      <c r="BO14" s="626">
        <v>0.4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52703304</v>
      </c>
      <c r="CS14" s="624"/>
      <c r="CT14" s="624"/>
      <c r="CU14" s="624"/>
      <c r="CV14" s="624"/>
      <c r="CW14" s="624"/>
      <c r="CX14" s="624"/>
      <c r="CY14" s="625"/>
      <c r="CZ14" s="626">
        <v>2.7</v>
      </c>
      <c r="DA14" s="626"/>
      <c r="DB14" s="626"/>
      <c r="DC14" s="626"/>
      <c r="DD14" s="632">
        <v>13273605</v>
      </c>
      <c r="DE14" s="624"/>
      <c r="DF14" s="624"/>
      <c r="DG14" s="624"/>
      <c r="DH14" s="624"/>
      <c r="DI14" s="624"/>
      <c r="DJ14" s="624"/>
      <c r="DK14" s="624"/>
      <c r="DL14" s="624"/>
      <c r="DM14" s="624"/>
      <c r="DN14" s="624"/>
      <c r="DO14" s="624"/>
      <c r="DP14" s="625"/>
      <c r="DQ14" s="632">
        <v>42048412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v>12155492</v>
      </c>
      <c r="S15" s="624"/>
      <c r="T15" s="624"/>
      <c r="U15" s="624"/>
      <c r="V15" s="624"/>
      <c r="W15" s="624"/>
      <c r="X15" s="624"/>
      <c r="Y15" s="625"/>
      <c r="Z15" s="626">
        <v>0.6</v>
      </c>
      <c r="AA15" s="626"/>
      <c r="AB15" s="626"/>
      <c r="AC15" s="626"/>
      <c r="AD15" s="627">
        <v>12155492</v>
      </c>
      <c r="AE15" s="627"/>
      <c r="AF15" s="627"/>
      <c r="AG15" s="627"/>
      <c r="AH15" s="627"/>
      <c r="AI15" s="627"/>
      <c r="AJ15" s="627"/>
      <c r="AK15" s="627"/>
      <c r="AL15" s="628">
        <v>1.2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23243223</v>
      </c>
      <c r="BH15" s="624"/>
      <c r="BI15" s="624"/>
      <c r="BJ15" s="624"/>
      <c r="BK15" s="624"/>
      <c r="BL15" s="624"/>
      <c r="BM15" s="624"/>
      <c r="BN15" s="625"/>
      <c r="BO15" s="626">
        <v>2.6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339937151</v>
      </c>
      <c r="CS15" s="624"/>
      <c r="CT15" s="624"/>
      <c r="CU15" s="624"/>
      <c r="CV15" s="624"/>
      <c r="CW15" s="624"/>
      <c r="CX15" s="624"/>
      <c r="CY15" s="625"/>
      <c r="CZ15" s="626">
        <v>17.399999999999999</v>
      </c>
      <c r="DA15" s="626"/>
      <c r="DB15" s="626"/>
      <c r="DC15" s="626"/>
      <c r="DD15" s="632">
        <v>45398499</v>
      </c>
      <c r="DE15" s="624"/>
      <c r="DF15" s="624"/>
      <c r="DG15" s="624"/>
      <c r="DH15" s="624"/>
      <c r="DI15" s="624"/>
      <c r="DJ15" s="624"/>
      <c r="DK15" s="624"/>
      <c r="DL15" s="624"/>
      <c r="DM15" s="624"/>
      <c r="DN15" s="624"/>
      <c r="DO15" s="624"/>
      <c r="DP15" s="625"/>
      <c r="DQ15" s="632">
        <v>235031778</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2778383</v>
      </c>
      <c r="S16" s="624"/>
      <c r="T16" s="624"/>
      <c r="U16" s="624"/>
      <c r="V16" s="624"/>
      <c r="W16" s="624"/>
      <c r="X16" s="624"/>
      <c r="Y16" s="625"/>
      <c r="Z16" s="626">
        <v>0.1</v>
      </c>
      <c r="AA16" s="626"/>
      <c r="AB16" s="626"/>
      <c r="AC16" s="626"/>
      <c r="AD16" s="627">
        <v>2778383</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9783701</v>
      </c>
      <c r="S17" s="624"/>
      <c r="T17" s="624"/>
      <c r="U17" s="624"/>
      <c r="V17" s="624"/>
      <c r="W17" s="624"/>
      <c r="X17" s="624"/>
      <c r="Y17" s="625"/>
      <c r="Z17" s="626">
        <v>0.5</v>
      </c>
      <c r="AA17" s="626"/>
      <c r="AB17" s="626"/>
      <c r="AC17" s="626"/>
      <c r="AD17" s="627">
        <v>9783701</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189165753</v>
      </c>
      <c r="CS17" s="624"/>
      <c r="CT17" s="624"/>
      <c r="CU17" s="624"/>
      <c r="CV17" s="624"/>
      <c r="CW17" s="624"/>
      <c r="CX17" s="624"/>
      <c r="CY17" s="625"/>
      <c r="CZ17" s="626">
        <v>9.6999999999999993</v>
      </c>
      <c r="DA17" s="626"/>
      <c r="DB17" s="626"/>
      <c r="DC17" s="626"/>
      <c r="DD17" s="632" t="s">
        <v>122</v>
      </c>
      <c r="DE17" s="624"/>
      <c r="DF17" s="624"/>
      <c r="DG17" s="624"/>
      <c r="DH17" s="624"/>
      <c r="DI17" s="624"/>
      <c r="DJ17" s="624"/>
      <c r="DK17" s="624"/>
      <c r="DL17" s="624"/>
      <c r="DM17" s="624"/>
      <c r="DN17" s="624"/>
      <c r="DO17" s="624"/>
      <c r="DP17" s="625"/>
      <c r="DQ17" s="632">
        <v>175732046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4967360</v>
      </c>
      <c r="S18" s="624"/>
      <c r="T18" s="624"/>
      <c r="U18" s="624"/>
      <c r="V18" s="624"/>
      <c r="W18" s="624"/>
      <c r="X18" s="624"/>
      <c r="Y18" s="625"/>
      <c r="Z18" s="626">
        <v>0.3</v>
      </c>
      <c r="AA18" s="626"/>
      <c r="AB18" s="626"/>
      <c r="AC18" s="626"/>
      <c r="AD18" s="627">
        <v>4967360</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14196592</v>
      </c>
      <c r="CS18" s="624"/>
      <c r="CT18" s="624"/>
      <c r="CU18" s="624"/>
      <c r="CV18" s="624"/>
      <c r="CW18" s="624"/>
      <c r="CX18" s="624"/>
      <c r="CY18" s="625"/>
      <c r="CZ18" s="626">
        <v>0.7</v>
      </c>
      <c r="DA18" s="626"/>
      <c r="DB18" s="626"/>
      <c r="DC18" s="626"/>
      <c r="DD18" s="632" t="s">
        <v>122</v>
      </c>
      <c r="DE18" s="624"/>
      <c r="DF18" s="624"/>
      <c r="DG18" s="624"/>
      <c r="DH18" s="624"/>
      <c r="DI18" s="624"/>
      <c r="DJ18" s="624"/>
      <c r="DK18" s="624"/>
      <c r="DL18" s="624"/>
      <c r="DM18" s="624"/>
      <c r="DN18" s="624"/>
      <c r="DO18" s="624"/>
      <c r="DP18" s="625"/>
      <c r="DQ18" s="632">
        <v>10479447</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4883711</v>
      </c>
      <c r="S19" s="624"/>
      <c r="T19" s="624"/>
      <c r="U19" s="624"/>
      <c r="V19" s="624"/>
      <c r="W19" s="624"/>
      <c r="X19" s="624"/>
      <c r="Y19" s="625"/>
      <c r="Z19" s="626">
        <v>0.2</v>
      </c>
      <c r="AA19" s="626"/>
      <c r="AB19" s="626"/>
      <c r="AC19" s="626"/>
      <c r="AD19" s="627">
        <v>4883711</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82248438</v>
      </c>
      <c r="BH19" s="624"/>
      <c r="BI19" s="624"/>
      <c r="BJ19" s="624"/>
      <c r="BK19" s="624"/>
      <c r="BL19" s="624"/>
      <c r="BM19" s="624"/>
      <c r="BN19" s="625"/>
      <c r="BO19" s="626">
        <v>9.3000000000000007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83649</v>
      </c>
      <c r="S20" s="624"/>
      <c r="T20" s="624"/>
      <c r="U20" s="624"/>
      <c r="V20" s="624"/>
      <c r="W20" s="624"/>
      <c r="X20" s="624"/>
      <c r="Y20" s="625"/>
      <c r="Z20" s="626">
        <v>0</v>
      </c>
      <c r="AA20" s="626"/>
      <c r="AB20" s="626"/>
      <c r="AC20" s="626"/>
      <c r="AD20" s="627">
        <v>83649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82248438</v>
      </c>
      <c r="BH20" s="624"/>
      <c r="BI20" s="624"/>
      <c r="BJ20" s="624"/>
      <c r="BK20" s="624"/>
      <c r="BL20" s="624"/>
      <c r="BM20" s="624"/>
      <c r="BN20" s="625"/>
      <c r="BO20" s="626">
        <v>9.3000000000000007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1957930068</v>
      </c>
      <c r="CS20" s="624"/>
      <c r="CT20" s="624"/>
      <c r="CU20" s="624"/>
      <c r="CV20" s="624"/>
      <c r="CW20" s="624"/>
      <c r="CX20" s="624"/>
      <c r="CY20" s="625"/>
      <c r="CZ20" s="626">
        <v>100</v>
      </c>
      <c r="DA20" s="626"/>
      <c r="DB20" s="626"/>
      <c r="DC20" s="626"/>
      <c r="DD20" s="632">
        <v>201259462</v>
      </c>
      <c r="DE20" s="624"/>
      <c r="DF20" s="624"/>
      <c r="DG20" s="624"/>
      <c r="DH20" s="624"/>
      <c r="DI20" s="624"/>
      <c r="DJ20" s="624"/>
      <c r="DK20" s="624"/>
      <c r="DL20" s="624"/>
      <c r="DM20" s="624"/>
      <c r="DN20" s="624"/>
      <c r="DO20" s="624"/>
      <c r="DP20" s="625"/>
      <c r="DQ20" s="632">
        <v>1195699500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42333663</v>
      </c>
      <c r="S21" s="624"/>
      <c r="T21" s="624"/>
      <c r="U21" s="624"/>
      <c r="V21" s="624"/>
      <c r="W21" s="624"/>
      <c r="X21" s="624"/>
      <c r="Y21" s="625"/>
      <c r="Z21" s="626">
        <v>2.1</v>
      </c>
      <c r="AA21" s="626"/>
      <c r="AB21" s="626"/>
      <c r="AC21" s="626"/>
      <c r="AD21" s="627">
        <v>40688292</v>
      </c>
      <c r="AE21" s="627"/>
      <c r="AF21" s="627"/>
      <c r="AG21" s="627"/>
      <c r="AH21" s="627"/>
      <c r="AI21" s="627"/>
      <c r="AJ21" s="627"/>
      <c r="AK21" s="627"/>
      <c r="AL21" s="628">
        <v>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75194</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40688292</v>
      </c>
      <c r="S22" s="624"/>
      <c r="T22" s="624"/>
      <c r="U22" s="624"/>
      <c r="V22" s="624"/>
      <c r="W22" s="624"/>
      <c r="X22" s="624"/>
      <c r="Y22" s="625"/>
      <c r="Z22" s="626">
        <v>2</v>
      </c>
      <c r="AA22" s="626"/>
      <c r="AB22" s="626"/>
      <c r="AC22" s="626"/>
      <c r="AD22" s="627">
        <v>40688292</v>
      </c>
      <c r="AE22" s="627"/>
      <c r="AF22" s="627"/>
      <c r="AG22" s="627"/>
      <c r="AH22" s="627"/>
      <c r="AI22" s="627"/>
      <c r="AJ22" s="627"/>
      <c r="AK22" s="627"/>
      <c r="AL22" s="628">
        <v>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19212970</v>
      </c>
      <c r="BH22" s="624"/>
      <c r="BI22" s="624"/>
      <c r="BJ22" s="624"/>
      <c r="BK22" s="624"/>
      <c r="BL22" s="624"/>
      <c r="BM22" s="624"/>
      <c r="BN22" s="625"/>
      <c r="BO22" s="626">
        <v>2.2000000000000002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1644231</v>
      </c>
      <c r="S23" s="624"/>
      <c r="T23" s="624"/>
      <c r="U23" s="624"/>
      <c r="V23" s="624"/>
      <c r="W23" s="624"/>
      <c r="X23" s="624"/>
      <c r="Y23" s="625"/>
      <c r="Z23" s="626">
        <v>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62960274</v>
      </c>
      <c r="BH23" s="624"/>
      <c r="BI23" s="624"/>
      <c r="BJ23" s="624"/>
      <c r="BK23" s="624"/>
      <c r="BL23" s="624"/>
      <c r="BM23" s="624"/>
      <c r="BN23" s="625"/>
      <c r="BO23" s="626">
        <v>7.1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1140</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1134943613</v>
      </c>
      <c r="CS24" s="613"/>
      <c r="CT24" s="613"/>
      <c r="CU24" s="613"/>
      <c r="CV24" s="613"/>
      <c r="CW24" s="613"/>
      <c r="CX24" s="613"/>
      <c r="CY24" s="614"/>
      <c r="CZ24" s="617">
        <v>58</v>
      </c>
      <c r="DA24" s="618"/>
      <c r="DB24" s="618"/>
      <c r="DC24" s="634"/>
      <c r="DD24" s="658">
        <v>721996411</v>
      </c>
      <c r="DE24" s="613"/>
      <c r="DF24" s="613"/>
      <c r="DG24" s="613"/>
      <c r="DH24" s="613"/>
      <c r="DI24" s="613"/>
      <c r="DJ24" s="613"/>
      <c r="DK24" s="614"/>
      <c r="DL24" s="658">
        <v>670044920</v>
      </c>
      <c r="DM24" s="613"/>
      <c r="DN24" s="613"/>
      <c r="DO24" s="613"/>
      <c r="DP24" s="613"/>
      <c r="DQ24" s="613"/>
      <c r="DR24" s="613"/>
      <c r="DS24" s="613"/>
      <c r="DT24" s="613"/>
      <c r="DU24" s="613"/>
      <c r="DV24" s="614"/>
      <c r="DW24" s="617">
        <v>65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1069696716</v>
      </c>
      <c r="S25" s="624"/>
      <c r="T25" s="624"/>
      <c r="U25" s="624"/>
      <c r="V25" s="624"/>
      <c r="W25" s="624"/>
      <c r="X25" s="624"/>
      <c r="Y25" s="625"/>
      <c r="Z25" s="626">
        <v>53.9</v>
      </c>
      <c r="AA25" s="626"/>
      <c r="AB25" s="626"/>
      <c r="AC25" s="626"/>
      <c r="AD25" s="627">
        <v>1005091071</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355193978</v>
      </c>
      <c r="CS25" s="655"/>
      <c r="CT25" s="655"/>
      <c r="CU25" s="655"/>
      <c r="CV25" s="655"/>
      <c r="CW25" s="655"/>
      <c r="CX25" s="655"/>
      <c r="CY25" s="656"/>
      <c r="CZ25" s="628">
        <v>18.100000000000001</v>
      </c>
      <c r="DA25" s="653"/>
      <c r="DB25" s="653"/>
      <c r="DC25" s="657"/>
      <c r="DD25" s="632">
        <v>302192607</v>
      </c>
      <c r="DE25" s="655"/>
      <c r="DF25" s="655"/>
      <c r="DG25" s="655"/>
      <c r="DH25" s="655"/>
      <c r="DI25" s="655"/>
      <c r="DJ25" s="655"/>
      <c r="DK25" s="656"/>
      <c r="DL25" s="632">
        <v>297912895</v>
      </c>
      <c r="DM25" s="655"/>
      <c r="DN25" s="655"/>
      <c r="DO25" s="655"/>
      <c r="DP25" s="655"/>
      <c r="DQ25" s="655"/>
      <c r="DR25" s="655"/>
      <c r="DS25" s="655"/>
      <c r="DT25" s="655"/>
      <c r="DU25" s="655"/>
      <c r="DV25" s="656"/>
      <c r="DW25" s="628">
        <v>28.9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750439</v>
      </c>
      <c r="S26" s="624"/>
      <c r="T26" s="624"/>
      <c r="U26" s="624"/>
      <c r="V26" s="624"/>
      <c r="W26" s="624"/>
      <c r="X26" s="624"/>
      <c r="Y26" s="625"/>
      <c r="Z26" s="626">
        <v>0</v>
      </c>
      <c r="AA26" s="626"/>
      <c r="AB26" s="626"/>
      <c r="AC26" s="626"/>
      <c r="AD26" s="627">
        <v>750439</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260312179</v>
      </c>
      <c r="CS26" s="624"/>
      <c r="CT26" s="624"/>
      <c r="CU26" s="624"/>
      <c r="CV26" s="624"/>
      <c r="CW26" s="624"/>
      <c r="CX26" s="624"/>
      <c r="CY26" s="625"/>
      <c r="CZ26" s="628">
        <v>13.3</v>
      </c>
      <c r="DA26" s="653"/>
      <c r="DB26" s="653"/>
      <c r="DC26" s="657"/>
      <c r="DD26" s="632">
        <v>210901068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29704153</v>
      </c>
      <c r="S27" s="624"/>
      <c r="T27" s="624"/>
      <c r="U27" s="624"/>
      <c r="V27" s="624"/>
      <c r="W27" s="624"/>
      <c r="X27" s="624"/>
      <c r="Y27" s="625"/>
      <c r="Z27" s="626">
        <v>1.5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886303551</v>
      </c>
      <c r="BH27" s="624"/>
      <c r="BI27" s="624"/>
      <c r="BJ27" s="624"/>
      <c r="BK27" s="624"/>
      <c r="BL27" s="624"/>
      <c r="BM27" s="624"/>
      <c r="BN27" s="625"/>
      <c r="BO27" s="626">
        <v>100</v>
      </c>
      <c r="BP27" s="626"/>
      <c r="BQ27" s="626"/>
      <c r="BR27" s="626"/>
      <c r="BS27" s="627">
        <v>9503884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590875951</v>
      </c>
      <c r="CS27" s="655"/>
      <c r="CT27" s="655"/>
      <c r="CU27" s="655"/>
      <c r="CV27" s="655"/>
      <c r="CW27" s="655"/>
      <c r="CX27" s="655"/>
      <c r="CY27" s="656"/>
      <c r="CZ27" s="628">
        <v>30.2</v>
      </c>
      <c r="DA27" s="653"/>
      <c r="DB27" s="653"/>
      <c r="DC27" s="657"/>
      <c r="DD27" s="632">
        <v>244363827</v>
      </c>
      <c r="DE27" s="655"/>
      <c r="DF27" s="655"/>
      <c r="DG27" s="655"/>
      <c r="DH27" s="655"/>
      <c r="DI27" s="655"/>
      <c r="DJ27" s="655"/>
      <c r="DK27" s="656"/>
      <c r="DL27" s="632">
        <v>204110545</v>
      </c>
      <c r="DM27" s="655"/>
      <c r="DN27" s="655"/>
      <c r="DO27" s="655"/>
      <c r="DP27" s="655"/>
      <c r="DQ27" s="655"/>
      <c r="DR27" s="655"/>
      <c r="DS27" s="655"/>
      <c r="DT27" s="655"/>
      <c r="DU27" s="655"/>
      <c r="DV27" s="656"/>
      <c r="DW27" s="628">
        <v>19.8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32987401</v>
      </c>
      <c r="S28" s="624"/>
      <c r="T28" s="624"/>
      <c r="U28" s="624"/>
      <c r="V28" s="624"/>
      <c r="W28" s="624"/>
      <c r="X28" s="624"/>
      <c r="Y28" s="625"/>
      <c r="Z28" s="626">
        <v>1.7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188873684</v>
      </c>
      <c r="CS28" s="624"/>
      <c r="CT28" s="624"/>
      <c r="CU28" s="624"/>
      <c r="CV28" s="624"/>
      <c r="CW28" s="624"/>
      <c r="CX28" s="624"/>
      <c r="CY28" s="625"/>
      <c r="CZ28" s="628">
        <v>9.6</v>
      </c>
      <c r="DA28" s="653"/>
      <c r="DB28" s="653"/>
      <c r="DC28" s="657"/>
      <c r="DD28" s="632">
        <v>175439977</v>
      </c>
      <c r="DE28" s="624"/>
      <c r="DF28" s="624"/>
      <c r="DG28" s="624"/>
      <c r="DH28" s="624"/>
      <c r="DI28" s="624"/>
      <c r="DJ28" s="624"/>
      <c r="DK28" s="625"/>
      <c r="DL28" s="632">
        <v>168021480</v>
      </c>
      <c r="DM28" s="624"/>
      <c r="DN28" s="624"/>
      <c r="DO28" s="624"/>
      <c r="DP28" s="624"/>
      <c r="DQ28" s="624"/>
      <c r="DR28" s="624"/>
      <c r="DS28" s="624"/>
      <c r="DT28" s="624"/>
      <c r="DU28" s="624"/>
      <c r="DV28" s="625"/>
      <c r="DW28" s="628">
        <v>16.3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8624056</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188791978</v>
      </c>
      <c r="CS29" s="655"/>
      <c r="CT29" s="655"/>
      <c r="CU29" s="655"/>
      <c r="CV29" s="655"/>
      <c r="CW29" s="655"/>
      <c r="CX29" s="655"/>
      <c r="CY29" s="656"/>
      <c r="CZ29" s="628">
        <v>9.6</v>
      </c>
      <c r="DA29" s="653"/>
      <c r="DB29" s="653"/>
      <c r="DC29" s="657"/>
      <c r="DD29" s="632">
        <v>175358271</v>
      </c>
      <c r="DE29" s="655"/>
      <c r="DF29" s="655"/>
      <c r="DG29" s="655"/>
      <c r="DH29" s="655"/>
      <c r="DI29" s="655"/>
      <c r="DJ29" s="655"/>
      <c r="DK29" s="656"/>
      <c r="DL29" s="632">
        <v>167939774</v>
      </c>
      <c r="DM29" s="655"/>
      <c r="DN29" s="655"/>
      <c r="DO29" s="655"/>
      <c r="DP29" s="655"/>
      <c r="DQ29" s="655"/>
      <c r="DR29" s="655"/>
      <c r="DS29" s="655"/>
      <c r="DT29" s="655"/>
      <c r="DU29" s="655"/>
      <c r="DV29" s="656"/>
      <c r="DW29" s="628">
        <v>16.3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422470252</v>
      </c>
      <c r="S30" s="624"/>
      <c r="T30" s="624"/>
      <c r="U30" s="624"/>
      <c r="V30" s="624"/>
      <c r="W30" s="624"/>
      <c r="X30" s="624"/>
      <c r="Y30" s="625"/>
      <c r="Z30" s="626">
        <v>21.3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166577448</v>
      </c>
      <c r="CS30" s="624"/>
      <c r="CT30" s="624"/>
      <c r="CU30" s="624"/>
      <c r="CV30" s="624"/>
      <c r="CW30" s="624"/>
      <c r="CX30" s="624"/>
      <c r="CY30" s="625"/>
      <c r="CZ30" s="628">
        <v>8.5</v>
      </c>
      <c r="DA30" s="653"/>
      <c r="DB30" s="653"/>
      <c r="DC30" s="657"/>
      <c r="DD30" s="632">
        <v>154759055</v>
      </c>
      <c r="DE30" s="624"/>
      <c r="DF30" s="624"/>
      <c r="DG30" s="624"/>
      <c r="DH30" s="624"/>
      <c r="DI30" s="624"/>
      <c r="DJ30" s="624"/>
      <c r="DK30" s="625"/>
      <c r="DL30" s="632">
        <v>147739122</v>
      </c>
      <c r="DM30" s="624"/>
      <c r="DN30" s="624"/>
      <c r="DO30" s="624"/>
      <c r="DP30" s="624"/>
      <c r="DQ30" s="624"/>
      <c r="DR30" s="624"/>
      <c r="DS30" s="624"/>
      <c r="DT30" s="624"/>
      <c r="DU30" s="624"/>
      <c r="DV30" s="625"/>
      <c r="DW30" s="628">
        <v>14.3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489837</v>
      </c>
      <c r="S31" s="624"/>
      <c r="T31" s="624"/>
      <c r="U31" s="624"/>
      <c r="V31" s="624"/>
      <c r="W31" s="624"/>
      <c r="X31" s="624"/>
      <c r="Y31" s="625"/>
      <c r="Z31" s="626">
        <v>0</v>
      </c>
      <c r="AA31" s="626"/>
      <c r="AB31" s="626"/>
      <c r="AC31" s="626"/>
      <c r="AD31" s="627">
        <v>489837</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99.4</v>
      </c>
      <c r="BN31" s="667"/>
      <c r="BO31" s="667"/>
      <c r="BP31" s="667"/>
      <c r="BQ31" s="668"/>
      <c r="BR31" s="679">
        <v>99.6</v>
      </c>
      <c r="BS31" s="667"/>
      <c r="BT31" s="667"/>
      <c r="BU31" s="667"/>
      <c r="BV31" s="667"/>
      <c r="BW31" s="667"/>
      <c r="BX31" s="618">
        <v>99.3</v>
      </c>
      <c r="BY31" s="667"/>
      <c r="BZ31" s="667"/>
      <c r="CA31" s="667"/>
      <c r="CB31" s="668"/>
      <c r="CD31" s="661"/>
      <c r="CE31" s="662"/>
      <c r="CF31" s="620" t="s">
        <v>300</v>
      </c>
      <c r="CG31" s="621"/>
      <c r="CH31" s="621"/>
      <c r="CI31" s="621"/>
      <c r="CJ31" s="621"/>
      <c r="CK31" s="621"/>
      <c r="CL31" s="621"/>
      <c r="CM31" s="621"/>
      <c r="CN31" s="621"/>
      <c r="CO31" s="621"/>
      <c r="CP31" s="621"/>
      <c r="CQ31" s="622"/>
      <c r="CR31" s="623">
        <v>22214530</v>
      </c>
      <c r="CS31" s="655"/>
      <c r="CT31" s="655"/>
      <c r="CU31" s="655"/>
      <c r="CV31" s="655"/>
      <c r="CW31" s="655"/>
      <c r="CX31" s="655"/>
      <c r="CY31" s="656"/>
      <c r="CZ31" s="628">
        <v>1.1000000000000001</v>
      </c>
      <c r="DA31" s="653"/>
      <c r="DB31" s="653"/>
      <c r="DC31" s="657"/>
      <c r="DD31" s="632">
        <v>20599216</v>
      </c>
      <c r="DE31" s="655"/>
      <c r="DF31" s="655"/>
      <c r="DG31" s="655"/>
      <c r="DH31" s="655"/>
      <c r="DI31" s="655"/>
      <c r="DJ31" s="655"/>
      <c r="DK31" s="656"/>
      <c r="DL31" s="632">
        <v>20200652</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102254936</v>
      </c>
      <c r="S32" s="624"/>
      <c r="T32" s="624"/>
      <c r="U32" s="624"/>
      <c r="V32" s="624"/>
      <c r="W32" s="624"/>
      <c r="X32" s="624"/>
      <c r="Y32" s="625"/>
      <c r="Z32" s="626">
        <v>5.2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99.1</v>
      </c>
      <c r="BN32" s="655"/>
      <c r="BO32" s="655"/>
      <c r="BP32" s="655"/>
      <c r="BQ32" s="678"/>
      <c r="BR32" s="680">
        <v>99.5</v>
      </c>
      <c r="BS32" s="655"/>
      <c r="BT32" s="655"/>
      <c r="BU32" s="655"/>
      <c r="BV32" s="655"/>
      <c r="BW32" s="655"/>
      <c r="BX32" s="629">
        <v>99</v>
      </c>
      <c r="BY32" s="655"/>
      <c r="BZ32" s="655"/>
      <c r="CA32" s="655"/>
      <c r="CB32" s="678"/>
      <c r="CD32" s="663"/>
      <c r="CE32" s="664"/>
      <c r="CF32" s="620" t="s">
        <v>304</v>
      </c>
      <c r="CG32" s="621"/>
      <c r="CH32" s="621"/>
      <c r="CI32" s="621"/>
      <c r="CJ32" s="621"/>
      <c r="CK32" s="621"/>
      <c r="CL32" s="621"/>
      <c r="CM32" s="621"/>
      <c r="CN32" s="621"/>
      <c r="CO32" s="621"/>
      <c r="CP32" s="621"/>
      <c r="CQ32" s="622"/>
      <c r="CR32" s="623">
        <v>81706</v>
      </c>
      <c r="CS32" s="624"/>
      <c r="CT32" s="624"/>
      <c r="CU32" s="624"/>
      <c r="CV32" s="624"/>
      <c r="CW32" s="624"/>
      <c r="CX32" s="624"/>
      <c r="CY32" s="625"/>
      <c r="CZ32" s="628">
        <v>0</v>
      </c>
      <c r="DA32" s="653"/>
      <c r="DB32" s="653"/>
      <c r="DC32" s="657"/>
      <c r="DD32" s="632">
        <v>81706</v>
      </c>
      <c r="DE32" s="624"/>
      <c r="DF32" s="624"/>
      <c r="DG32" s="624"/>
      <c r="DH32" s="624"/>
      <c r="DI32" s="624"/>
      <c r="DJ32" s="624"/>
      <c r="DK32" s="625"/>
      <c r="DL32" s="632">
        <v>81706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13317344</v>
      </c>
      <c r="S33" s="624"/>
      <c r="T33" s="624"/>
      <c r="U33" s="624"/>
      <c r="V33" s="624"/>
      <c r="W33" s="624"/>
      <c r="X33" s="624"/>
      <c r="Y33" s="625"/>
      <c r="Z33" s="626">
        <v>0.7</v>
      </c>
      <c r="AA33" s="626"/>
      <c r="AB33" s="626"/>
      <c r="AC33" s="626"/>
      <c r="AD33" s="627">
        <v>949951</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99.8</v>
      </c>
      <c r="BH33" s="682"/>
      <c r="BI33" s="682"/>
      <c r="BJ33" s="682"/>
      <c r="BK33" s="682"/>
      <c r="BL33" s="682"/>
      <c r="BM33" s="683">
        <v>99.7</v>
      </c>
      <c r="BN33" s="682"/>
      <c r="BO33" s="682"/>
      <c r="BP33" s="682"/>
      <c r="BQ33" s="684"/>
      <c r="BR33" s="681">
        <v>99.8</v>
      </c>
      <c r="BS33" s="682"/>
      <c r="BT33" s="682"/>
      <c r="BU33" s="682"/>
      <c r="BV33" s="682"/>
      <c r="BW33" s="682"/>
      <c r="BX33" s="683">
        <v>99.7</v>
      </c>
      <c r="BY33" s="682"/>
      <c r="BZ33" s="682"/>
      <c r="CA33" s="682"/>
      <c r="CB33" s="684"/>
      <c r="CD33" s="620" t="s">
        <v>307</v>
      </c>
      <c r="CE33" s="621"/>
      <c r="CF33" s="621"/>
      <c r="CG33" s="621"/>
      <c r="CH33" s="621"/>
      <c r="CI33" s="621"/>
      <c r="CJ33" s="621"/>
      <c r="CK33" s="621"/>
      <c r="CL33" s="621"/>
      <c r="CM33" s="621"/>
      <c r="CN33" s="621"/>
      <c r="CO33" s="621"/>
      <c r="CP33" s="621"/>
      <c r="CQ33" s="622"/>
      <c r="CR33" s="623">
        <v>621726993</v>
      </c>
      <c r="CS33" s="655"/>
      <c r="CT33" s="655"/>
      <c r="CU33" s="655"/>
      <c r="CV33" s="655"/>
      <c r="CW33" s="655"/>
      <c r="CX33" s="655"/>
      <c r="CY33" s="656"/>
      <c r="CZ33" s="628">
        <v>31.8</v>
      </c>
      <c r="DA33" s="653"/>
      <c r="DB33" s="653"/>
      <c r="DC33" s="657"/>
      <c r="DD33" s="632">
        <v>414402689</v>
      </c>
      <c r="DE33" s="655"/>
      <c r="DF33" s="655"/>
      <c r="DG33" s="655"/>
      <c r="DH33" s="655"/>
      <c r="DI33" s="655"/>
      <c r="DJ33" s="655"/>
      <c r="DK33" s="656"/>
      <c r="DL33" s="632">
        <v>341137441</v>
      </c>
      <c r="DM33" s="655"/>
      <c r="DN33" s="655"/>
      <c r="DO33" s="655"/>
      <c r="DP33" s="655"/>
      <c r="DQ33" s="655"/>
      <c r="DR33" s="655"/>
      <c r="DS33" s="655"/>
      <c r="DT33" s="655"/>
      <c r="DU33" s="655"/>
      <c r="DV33" s="656"/>
      <c r="DW33" s="628">
        <v>33.1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9716116</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211740510</v>
      </c>
      <c r="CS34" s="624"/>
      <c r="CT34" s="624"/>
      <c r="CU34" s="624"/>
      <c r="CV34" s="624"/>
      <c r="CW34" s="624"/>
      <c r="CX34" s="624"/>
      <c r="CY34" s="625"/>
      <c r="CZ34" s="628">
        <v>10.8</v>
      </c>
      <c r="DA34" s="653"/>
      <c r="DB34" s="653"/>
      <c r="DC34" s="657"/>
      <c r="DD34" s="632">
        <v>148018104</v>
      </c>
      <c r="DE34" s="624"/>
      <c r="DF34" s="624"/>
      <c r="DG34" s="624"/>
      <c r="DH34" s="624"/>
      <c r="DI34" s="624"/>
      <c r="DJ34" s="624"/>
      <c r="DK34" s="625"/>
      <c r="DL34" s="632">
        <v>138049215</v>
      </c>
      <c r="DM34" s="624"/>
      <c r="DN34" s="624"/>
      <c r="DO34" s="624"/>
      <c r="DP34" s="624"/>
      <c r="DQ34" s="624"/>
      <c r="DR34" s="624"/>
      <c r="DS34" s="624"/>
      <c r="DT34" s="624"/>
      <c r="DU34" s="624"/>
      <c r="DV34" s="625"/>
      <c r="DW34" s="628">
        <v>13.4</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35114745</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15329069</v>
      </c>
      <c r="CS35" s="655"/>
      <c r="CT35" s="655"/>
      <c r="CU35" s="655"/>
      <c r="CV35" s="655"/>
      <c r="CW35" s="655"/>
      <c r="CX35" s="655"/>
      <c r="CY35" s="656"/>
      <c r="CZ35" s="628">
        <v>0.8</v>
      </c>
      <c r="DA35" s="653"/>
      <c r="DB35" s="653"/>
      <c r="DC35" s="657"/>
      <c r="DD35" s="632">
        <v>5966616</v>
      </c>
      <c r="DE35" s="655"/>
      <c r="DF35" s="655"/>
      <c r="DG35" s="655"/>
      <c r="DH35" s="655"/>
      <c r="DI35" s="655"/>
      <c r="DJ35" s="655"/>
      <c r="DK35" s="656"/>
      <c r="DL35" s="632">
        <v>5858959</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27415710</v>
      </c>
      <c r="S36" s="624"/>
      <c r="T36" s="624"/>
      <c r="U36" s="624"/>
      <c r="V36" s="624"/>
      <c r="W36" s="624"/>
      <c r="X36" s="624"/>
      <c r="Y36" s="625"/>
      <c r="Z36" s="626">
        <v>1.4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191221540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11988311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159924044</v>
      </c>
      <c r="CS36" s="624"/>
      <c r="CT36" s="624"/>
      <c r="CU36" s="624"/>
      <c r="CV36" s="624"/>
      <c r="CW36" s="624"/>
      <c r="CX36" s="624"/>
      <c r="CY36" s="625"/>
      <c r="CZ36" s="628">
        <v>8.1999999999999993</v>
      </c>
      <c r="DA36" s="653"/>
      <c r="DB36" s="653"/>
      <c r="DC36" s="657"/>
      <c r="DD36" s="632">
        <v>126690475</v>
      </c>
      <c r="DE36" s="624"/>
      <c r="DF36" s="624"/>
      <c r="DG36" s="624"/>
      <c r="DH36" s="624"/>
      <c r="DI36" s="624"/>
      <c r="DJ36" s="624"/>
      <c r="DK36" s="625"/>
      <c r="DL36" s="632">
        <v>103854126</v>
      </c>
      <c r="DM36" s="624"/>
      <c r="DN36" s="624"/>
      <c r="DO36" s="624"/>
      <c r="DP36" s="624"/>
      <c r="DQ36" s="624"/>
      <c r="DR36" s="624"/>
      <c r="DS36" s="624"/>
      <c r="DT36" s="624"/>
      <c r="DU36" s="624"/>
      <c r="DV36" s="625"/>
      <c r="DW36" s="628">
        <v>10.1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100580220</v>
      </c>
      <c r="S37" s="624"/>
      <c r="T37" s="624"/>
      <c r="U37" s="624"/>
      <c r="V37" s="624"/>
      <c r="W37" s="624"/>
      <c r="X37" s="624"/>
      <c r="Y37" s="625"/>
      <c r="Z37" s="626">
        <v>5.0999999999999996</v>
      </c>
      <c r="AA37" s="626"/>
      <c r="AB37" s="626"/>
      <c r="AC37" s="626"/>
      <c r="AD37" s="627">
        <v>7128730</v>
      </c>
      <c r="AE37" s="627"/>
      <c r="AF37" s="627"/>
      <c r="AG37" s="627"/>
      <c r="AH37" s="627"/>
      <c r="AI37" s="627"/>
      <c r="AJ37" s="627"/>
      <c r="AK37" s="627"/>
      <c r="AL37" s="628">
        <v>0.7</v>
      </c>
      <c r="AM37" s="629"/>
      <c r="AN37" s="629"/>
      <c r="AO37" s="630"/>
      <c r="AQ37" s="686" t="s">
        <v>319</v>
      </c>
      <c r="AR37" s="687"/>
      <c r="AS37" s="687"/>
      <c r="AT37" s="687"/>
      <c r="AU37" s="687"/>
      <c r="AV37" s="687"/>
      <c r="AW37" s="687"/>
      <c r="AX37" s="687"/>
      <c r="AY37" s="688"/>
      <c r="AZ37" s="623">
        <v>37903093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11355217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219575</v>
      </c>
      <c r="CS37" s="655"/>
      <c r="CT37" s="655"/>
      <c r="CU37" s="655"/>
      <c r="CV37" s="655"/>
      <c r="CW37" s="655"/>
      <c r="CX37" s="655"/>
      <c r="CY37" s="656"/>
      <c r="CZ37" s="628">
        <v>0</v>
      </c>
      <c r="DA37" s="653"/>
      <c r="DB37" s="653"/>
      <c r="DC37" s="657"/>
      <c r="DD37" s="632">
        <v>219575</v>
      </c>
      <c r="DE37" s="655"/>
      <c r="DF37" s="655"/>
      <c r="DG37" s="655"/>
      <c r="DH37" s="655"/>
      <c r="DI37" s="655"/>
      <c r="DJ37" s="655"/>
      <c r="DK37" s="656"/>
      <c r="DL37" s="632">
        <v>219575</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132265464</v>
      </c>
      <c r="S38" s="624"/>
      <c r="T38" s="624"/>
      <c r="U38" s="624"/>
      <c r="V38" s="624"/>
      <c r="W38" s="624"/>
      <c r="X38" s="624"/>
      <c r="Y38" s="625"/>
      <c r="Z38" s="626">
        <v>6.7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14196592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425362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122463626</v>
      </c>
      <c r="CS38" s="624"/>
      <c r="CT38" s="624"/>
      <c r="CU38" s="624"/>
      <c r="CV38" s="624"/>
      <c r="CW38" s="624"/>
      <c r="CX38" s="624"/>
      <c r="CY38" s="625"/>
      <c r="CZ38" s="628">
        <v>6.3</v>
      </c>
      <c r="DA38" s="653"/>
      <c r="DB38" s="653"/>
      <c r="DC38" s="657"/>
      <c r="DD38" s="632">
        <v>102328303</v>
      </c>
      <c r="DE38" s="624"/>
      <c r="DF38" s="624"/>
      <c r="DG38" s="624"/>
      <c r="DH38" s="624"/>
      <c r="DI38" s="624"/>
      <c r="DJ38" s="624"/>
      <c r="DK38" s="625"/>
      <c r="DL38" s="632">
        <v>93257101</v>
      </c>
      <c r="DM38" s="624"/>
      <c r="DN38" s="624"/>
      <c r="DO38" s="624"/>
      <c r="DP38" s="624"/>
      <c r="DQ38" s="624"/>
      <c r="DR38" s="624"/>
      <c r="DS38" s="624"/>
      <c r="DT38" s="624"/>
      <c r="DU38" s="624"/>
      <c r="DV38" s="625"/>
      <c r="DW38" s="628">
        <v>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7281486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613028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31718572</v>
      </c>
      <c r="CS39" s="655"/>
      <c r="CT39" s="655"/>
      <c r="CU39" s="655"/>
      <c r="CV39" s="655"/>
      <c r="CW39" s="655"/>
      <c r="CX39" s="655"/>
      <c r="CY39" s="656"/>
      <c r="CZ39" s="628">
        <v>1.6</v>
      </c>
      <c r="DA39" s="653"/>
      <c r="DB39" s="653"/>
      <c r="DC39" s="657"/>
      <c r="DD39" s="632">
        <v>30888377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16601000</v>
      </c>
      <c r="S40" s="624"/>
      <c r="T40" s="624"/>
      <c r="U40" s="624"/>
      <c r="V40" s="624"/>
      <c r="W40" s="624"/>
      <c r="X40" s="624"/>
      <c r="Y40" s="625"/>
      <c r="Z40" s="626">
        <v>0.8</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5981461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80551172</v>
      </c>
      <c r="CS40" s="624"/>
      <c r="CT40" s="624"/>
      <c r="CU40" s="624"/>
      <c r="CV40" s="624"/>
      <c r="CW40" s="624"/>
      <c r="CX40" s="624"/>
      <c r="CY40" s="625"/>
      <c r="CZ40" s="628">
        <v>4.0999999999999996</v>
      </c>
      <c r="DA40" s="653"/>
      <c r="DB40" s="653"/>
      <c r="DC40" s="657"/>
      <c r="DD40" s="632">
        <v>510814</v>
      </c>
      <c r="DE40" s="624"/>
      <c r="DF40" s="624"/>
      <c r="DG40" s="624"/>
      <c r="DH40" s="624"/>
      <c r="DI40" s="624"/>
      <c r="DJ40" s="624"/>
      <c r="DK40" s="625"/>
      <c r="DL40" s="632">
        <v>118040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1985387389</v>
      </c>
      <c r="S41" s="696"/>
      <c r="T41" s="696"/>
      <c r="U41" s="696"/>
      <c r="V41" s="696"/>
      <c r="W41" s="696"/>
      <c r="X41" s="696"/>
      <c r="Y41" s="700"/>
      <c r="Z41" s="701">
        <v>100</v>
      </c>
      <c r="AA41" s="701"/>
      <c r="AB41" s="701"/>
      <c r="AC41" s="701"/>
      <c r="AD41" s="702">
        <v>1014410028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27550906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98308002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201259462</v>
      </c>
      <c r="CS42" s="655"/>
      <c r="CT42" s="655"/>
      <c r="CU42" s="655"/>
      <c r="CV42" s="655"/>
      <c r="CW42" s="655"/>
      <c r="CX42" s="655"/>
      <c r="CY42" s="656"/>
      <c r="CZ42" s="628">
        <v>10.3</v>
      </c>
      <c r="DA42" s="653"/>
      <c r="DB42" s="653"/>
      <c r="DC42" s="657"/>
      <c r="DD42" s="632">
        <v>59300400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4704987</v>
      </c>
      <c r="CS43" s="655"/>
      <c r="CT43" s="655"/>
      <c r="CU43" s="655"/>
      <c r="CV43" s="655"/>
      <c r="CW43" s="655"/>
      <c r="CX43" s="655"/>
      <c r="CY43" s="656"/>
      <c r="CZ43" s="628">
        <v>0.2</v>
      </c>
      <c r="DA43" s="653"/>
      <c r="DB43" s="653"/>
      <c r="DC43" s="657"/>
      <c r="DD43" s="632">
        <v>4704987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201259462</v>
      </c>
      <c r="CS44" s="624"/>
      <c r="CT44" s="624"/>
      <c r="CU44" s="624"/>
      <c r="CV44" s="624"/>
      <c r="CW44" s="624"/>
      <c r="CX44" s="624"/>
      <c r="CY44" s="625"/>
      <c r="CZ44" s="628">
        <v>10.3</v>
      </c>
      <c r="DA44" s="629"/>
      <c r="DB44" s="629"/>
      <c r="DC44" s="635"/>
      <c r="DD44" s="632">
        <v>59300400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62245521</v>
      </c>
      <c r="CS45" s="655"/>
      <c r="CT45" s="655"/>
      <c r="CU45" s="655"/>
      <c r="CV45" s="655"/>
      <c r="CW45" s="655"/>
      <c r="CX45" s="655"/>
      <c r="CY45" s="656"/>
      <c r="CZ45" s="628">
        <v>3.2</v>
      </c>
      <c r="DA45" s="653"/>
      <c r="DB45" s="653"/>
      <c r="DC45" s="657"/>
      <c r="DD45" s="632">
        <v>3053321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122244614</v>
      </c>
      <c r="CS46" s="624"/>
      <c r="CT46" s="624"/>
      <c r="CU46" s="624"/>
      <c r="CV46" s="624"/>
      <c r="CW46" s="624"/>
      <c r="CX46" s="624"/>
      <c r="CY46" s="625"/>
      <c r="CZ46" s="628">
        <v>6.2</v>
      </c>
      <c r="DA46" s="629"/>
      <c r="DB46" s="629"/>
      <c r="DC46" s="635"/>
      <c r="DD46" s="632">
        <v>55946107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1957930068</v>
      </c>
      <c r="CS49" s="682"/>
      <c r="CT49" s="682"/>
      <c r="CU49" s="682"/>
      <c r="CV49" s="682"/>
      <c r="CW49" s="682"/>
      <c r="CX49" s="682"/>
      <c r="CY49" s="711"/>
      <c r="CZ49" s="703">
        <v>100</v>
      </c>
      <c r="DA49" s="712"/>
      <c r="DB49" s="712"/>
      <c r="DC49" s="713"/>
      <c r="DD49" s="714">
        <v>1195699500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8aYCNXHzQmRlrqSV9KgblMxHcA5COmtxj5tO5+r4tUUuJH+8ud0wqp736anVSlSQJCE6ESNoiflu7viuyrJtA==" saltValue="khXKHUrtDqKGHZxqxNcuo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1956765</v>
      </c>
      <c r="R7" s="753"/>
      <c r="S7" s="753"/>
      <c r="T7" s="753"/>
      <c r="U7" s="753"/>
      <c r="V7" s="753">
        <v>1935879</v>
      </c>
      <c r="W7" s="753"/>
      <c r="X7" s="753"/>
      <c r="Y7" s="753"/>
      <c r="Z7" s="753"/>
      <c r="AA7" s="753">
        <v>20886</v>
      </c>
      <c r="AB7" s="753"/>
      <c r="AC7" s="753"/>
      <c r="AD7" s="753"/>
      <c r="AE7" s="754"/>
      <c r="AF7" s="755">
        <v>7444</v>
      </c>
      <c r="AG7" s="756"/>
      <c r="AH7" s="756"/>
      <c r="AI7" s="756"/>
      <c r="AJ7" s="757"/>
      <c r="AK7" s="758">
        <v>88</v>
      </c>
      <c r="AL7" s="759"/>
      <c r="AM7" s="759"/>
      <c r="AN7" s="759"/>
      <c r="AO7" s="759"/>
      <c r="AP7" s="759">
        <v>2542112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576</v>
      </c>
      <c r="BT7" s="747"/>
      <c r="BU7" s="747"/>
      <c r="BV7" s="747"/>
      <c r="BW7" s="747"/>
      <c r="BX7" s="747"/>
      <c r="BY7" s="747"/>
      <c r="BZ7" s="747"/>
      <c r="CA7" s="747"/>
      <c r="CB7" s="747"/>
      <c r="CC7" s="747"/>
      <c r="CD7" s="747"/>
      <c r="CE7" s="747"/>
      <c r="CF7" s="747"/>
      <c r="CG7" s="762"/>
      <c r="CH7" s="743">
        <v>12</v>
      </c>
      <c r="CI7" s="744"/>
      <c r="CJ7" s="744"/>
      <c r="CK7" s="744"/>
      <c r="CL7" s="745"/>
      <c r="CM7" s="743">
        <v>181</v>
      </c>
      <c r="CN7" s="744"/>
      <c r="CO7" s="744"/>
      <c r="CP7" s="744"/>
      <c r="CQ7" s="745"/>
      <c r="CR7" s="743">
        <v>30</v>
      </c>
      <c r="CS7" s="744"/>
      <c r="CT7" s="744"/>
      <c r="CU7" s="744"/>
      <c r="CV7" s="745"/>
      <c r="CW7" s="743">
        <v>86</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485023</v>
      </c>
      <c r="R8" s="784"/>
      <c r="S8" s="784"/>
      <c r="T8" s="784"/>
      <c r="U8" s="784"/>
      <c r="V8" s="784">
        <v>485023</v>
      </c>
      <c r="W8" s="784"/>
      <c r="X8" s="784"/>
      <c r="Y8" s="784"/>
      <c r="Z8" s="784"/>
      <c r="AA8" s="784">
        <v>0</v>
      </c>
      <c r="AB8" s="784"/>
      <c r="AC8" s="784"/>
      <c r="AD8" s="784"/>
      <c r="AE8" s="785"/>
      <c r="AF8" s="786" t="s">
        <v>122</v>
      </c>
      <c r="AG8" s="787"/>
      <c r="AH8" s="787"/>
      <c r="AI8" s="787"/>
      <c r="AJ8" s="788"/>
      <c r="AK8" s="769">
        <v>184292</v>
      </c>
      <c r="AL8" s="770"/>
      <c r="AM8" s="770"/>
      <c r="AN8" s="770"/>
      <c r="AO8" s="770"/>
      <c r="AP8" s="770" t="s">
        <v>570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89" t="s">
        <v>577</v>
      </c>
      <c r="BT8" s="790"/>
      <c r="BU8" s="790"/>
      <c r="BV8" s="790"/>
      <c r="BW8" s="790"/>
      <c r="BX8" s="790"/>
      <c r="BY8" s="790"/>
      <c r="BZ8" s="790"/>
      <c r="CA8" s="790"/>
      <c r="CB8" s="790"/>
      <c r="CC8" s="790"/>
      <c r="CD8" s="790"/>
      <c r="CE8" s="790"/>
      <c r="CF8" s="790"/>
      <c r="CG8" s="791"/>
      <c r="CH8" s="776">
        <v>17</v>
      </c>
      <c r="CI8" s="777"/>
      <c r="CJ8" s="777"/>
      <c r="CK8" s="777"/>
      <c r="CL8" s="778"/>
      <c r="CM8" s="776">
        <v>734</v>
      </c>
      <c r="CN8" s="777"/>
      <c r="CO8" s="777"/>
      <c r="CP8" s="777"/>
      <c r="CQ8" s="778"/>
      <c r="CR8" s="776">
        <v>100</v>
      </c>
      <c r="CS8" s="777"/>
      <c r="CT8" s="777"/>
      <c r="CU8" s="777"/>
      <c r="CV8" s="778"/>
      <c r="CW8" s="776">
        <v>143</v>
      </c>
      <c r="CX8" s="777"/>
      <c r="CY8" s="777"/>
      <c r="CZ8" s="777"/>
      <c r="DA8" s="778"/>
      <c r="DB8" s="776">
        <v>0</v>
      </c>
      <c r="DC8" s="777"/>
      <c r="DD8" s="777"/>
      <c r="DE8" s="777"/>
      <c r="DF8" s="778"/>
      <c r="DG8" s="776">
        <v>0</v>
      </c>
      <c r="DH8" s="777"/>
      <c r="DI8" s="777"/>
      <c r="DJ8" s="777"/>
      <c r="DK8" s="778"/>
      <c r="DL8" s="776">
        <v>0</v>
      </c>
      <c r="DM8" s="777"/>
      <c r="DN8" s="777"/>
      <c r="DO8" s="777"/>
      <c r="DP8" s="778"/>
      <c r="DQ8" s="776">
        <v>0</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779</v>
      </c>
      <c r="R9" s="784"/>
      <c r="S9" s="784"/>
      <c r="T9" s="784"/>
      <c r="U9" s="784"/>
      <c r="V9" s="784">
        <v>421</v>
      </c>
      <c r="W9" s="784"/>
      <c r="X9" s="784"/>
      <c r="Y9" s="784"/>
      <c r="Z9" s="784"/>
      <c r="AA9" s="784">
        <v>358</v>
      </c>
      <c r="AB9" s="784"/>
      <c r="AC9" s="784"/>
      <c r="AD9" s="784"/>
      <c r="AE9" s="785"/>
      <c r="AF9" s="786">
        <v>358</v>
      </c>
      <c r="AG9" s="787"/>
      <c r="AH9" s="787"/>
      <c r="AI9" s="787"/>
      <c r="AJ9" s="788"/>
      <c r="AK9" s="769">
        <v>17</v>
      </c>
      <c r="AL9" s="770"/>
      <c r="AM9" s="770"/>
      <c r="AN9" s="770"/>
      <c r="AO9" s="770"/>
      <c r="AP9" s="770">
        <v>1971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578</v>
      </c>
      <c r="BT9" s="774"/>
      <c r="BU9" s="774"/>
      <c r="BV9" s="774"/>
      <c r="BW9" s="774"/>
      <c r="BX9" s="774"/>
      <c r="BY9" s="774"/>
      <c r="BZ9" s="774"/>
      <c r="CA9" s="774"/>
      <c r="CB9" s="774"/>
      <c r="CC9" s="774"/>
      <c r="CD9" s="774"/>
      <c r="CE9" s="774"/>
      <c r="CF9" s="774"/>
      <c r="CG9" s="775"/>
      <c r="CH9" s="776">
        <v>378</v>
      </c>
      <c r="CI9" s="777"/>
      <c r="CJ9" s="777"/>
      <c r="CK9" s="777"/>
      <c r="CL9" s="778"/>
      <c r="CM9" s="776">
        <v>3463</v>
      </c>
      <c r="CN9" s="777"/>
      <c r="CO9" s="777"/>
      <c r="CP9" s="777"/>
      <c r="CQ9" s="778"/>
      <c r="CR9" s="776">
        <v>75</v>
      </c>
      <c r="CS9" s="777"/>
      <c r="CT9" s="777"/>
      <c r="CU9" s="777"/>
      <c r="CV9" s="778"/>
      <c r="CW9" s="776">
        <v>553</v>
      </c>
      <c r="CX9" s="777"/>
      <c r="CY9" s="777"/>
      <c r="CZ9" s="777"/>
      <c r="DA9" s="778"/>
      <c r="DB9" s="776">
        <v>0</v>
      </c>
      <c r="DC9" s="777"/>
      <c r="DD9" s="777"/>
      <c r="DE9" s="777"/>
      <c r="DF9" s="778"/>
      <c r="DG9" s="776">
        <v>0</v>
      </c>
      <c r="DH9" s="777"/>
      <c r="DI9" s="777"/>
      <c r="DJ9" s="777"/>
      <c r="DK9" s="778"/>
      <c r="DL9" s="776">
        <v>0</v>
      </c>
      <c r="DM9" s="777"/>
      <c r="DN9" s="777"/>
      <c r="DO9" s="777"/>
      <c r="DP9" s="778"/>
      <c r="DQ9" s="776">
        <v>0</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629</v>
      </c>
      <c r="R10" s="784"/>
      <c r="S10" s="784"/>
      <c r="T10" s="784"/>
      <c r="U10" s="784"/>
      <c r="V10" s="784">
        <v>496</v>
      </c>
      <c r="W10" s="784"/>
      <c r="X10" s="784"/>
      <c r="Y10" s="784"/>
      <c r="Z10" s="784"/>
      <c r="AA10" s="784">
        <v>133</v>
      </c>
      <c r="AB10" s="784"/>
      <c r="AC10" s="784"/>
      <c r="AD10" s="784"/>
      <c r="AE10" s="785"/>
      <c r="AF10" s="786">
        <v>133</v>
      </c>
      <c r="AG10" s="787"/>
      <c r="AH10" s="787"/>
      <c r="AI10" s="787"/>
      <c r="AJ10" s="788"/>
      <c r="AK10" s="769">
        <v>17</v>
      </c>
      <c r="AL10" s="770"/>
      <c r="AM10" s="770"/>
      <c r="AN10" s="770"/>
      <c r="AO10" s="770"/>
      <c r="AP10" s="770" t="s">
        <v>570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579</v>
      </c>
      <c r="BT10" s="774"/>
      <c r="BU10" s="774"/>
      <c r="BV10" s="774"/>
      <c r="BW10" s="774"/>
      <c r="BX10" s="774"/>
      <c r="BY10" s="774"/>
      <c r="BZ10" s="774"/>
      <c r="CA10" s="774"/>
      <c r="CB10" s="774"/>
      <c r="CC10" s="774"/>
      <c r="CD10" s="774"/>
      <c r="CE10" s="774"/>
      <c r="CF10" s="774"/>
      <c r="CG10" s="775"/>
      <c r="CH10" s="776">
        <v>51</v>
      </c>
      <c r="CI10" s="777"/>
      <c r="CJ10" s="777"/>
      <c r="CK10" s="777"/>
      <c r="CL10" s="778"/>
      <c r="CM10" s="776">
        <v>1272</v>
      </c>
      <c r="CN10" s="777"/>
      <c r="CO10" s="777"/>
      <c r="CP10" s="777"/>
      <c r="CQ10" s="778"/>
      <c r="CR10" s="776">
        <v>100</v>
      </c>
      <c r="CS10" s="777"/>
      <c r="CT10" s="777"/>
      <c r="CU10" s="777"/>
      <c r="CV10" s="778"/>
      <c r="CW10" s="776">
        <v>165</v>
      </c>
      <c r="CX10" s="777"/>
      <c r="CY10" s="777"/>
      <c r="CZ10" s="777"/>
      <c r="DA10" s="778"/>
      <c r="DB10" s="776">
        <v>0</v>
      </c>
      <c r="DC10" s="777"/>
      <c r="DD10" s="777"/>
      <c r="DE10" s="777"/>
      <c r="DF10" s="778"/>
      <c r="DG10" s="776">
        <v>0</v>
      </c>
      <c r="DH10" s="777"/>
      <c r="DI10" s="777"/>
      <c r="DJ10" s="777"/>
      <c r="DK10" s="778"/>
      <c r="DL10" s="776">
        <v>0</v>
      </c>
      <c r="DM10" s="777"/>
      <c r="DN10" s="777"/>
      <c r="DO10" s="777"/>
      <c r="DP10" s="778"/>
      <c r="DQ10" s="776">
        <v>0</v>
      </c>
      <c r="DR10" s="777"/>
      <c r="DS10" s="777"/>
      <c r="DT10" s="777"/>
      <c r="DU10" s="778"/>
      <c r="DV10" s="773"/>
      <c r="DW10" s="774"/>
      <c r="DX10" s="774"/>
      <c r="DY10" s="774"/>
      <c r="DZ10" s="779"/>
      <c r="EA10" s="234"/>
    </row>
    <row r="11" spans="1:131" s="235" customFormat="1" ht="26.25" customHeight="1" x14ac:dyDescent="0.15">
      <c r="A11" s="238">
        <v>5</v>
      </c>
      <c r="B11" s="780" t="s">
        <v>378</v>
      </c>
      <c r="C11" s="781"/>
      <c r="D11" s="781"/>
      <c r="E11" s="781"/>
      <c r="F11" s="781"/>
      <c r="G11" s="781"/>
      <c r="H11" s="781"/>
      <c r="I11" s="781"/>
      <c r="J11" s="781"/>
      <c r="K11" s="781"/>
      <c r="L11" s="781"/>
      <c r="M11" s="781"/>
      <c r="N11" s="781"/>
      <c r="O11" s="781"/>
      <c r="P11" s="782"/>
      <c r="Q11" s="783">
        <v>42</v>
      </c>
      <c r="R11" s="784"/>
      <c r="S11" s="784"/>
      <c r="T11" s="784"/>
      <c r="U11" s="784"/>
      <c r="V11" s="784">
        <v>21</v>
      </c>
      <c r="W11" s="784"/>
      <c r="X11" s="784"/>
      <c r="Y11" s="784"/>
      <c r="Z11" s="784"/>
      <c r="AA11" s="784">
        <v>21</v>
      </c>
      <c r="AB11" s="784"/>
      <c r="AC11" s="784"/>
      <c r="AD11" s="784"/>
      <c r="AE11" s="785"/>
      <c r="AF11" s="786">
        <v>21</v>
      </c>
      <c r="AG11" s="787"/>
      <c r="AH11" s="787"/>
      <c r="AI11" s="787"/>
      <c r="AJ11" s="788"/>
      <c r="AK11" s="769">
        <v>7</v>
      </c>
      <c r="AL11" s="770"/>
      <c r="AM11" s="770"/>
      <c r="AN11" s="770"/>
      <c r="AO11" s="770"/>
      <c r="AP11" s="770" t="s">
        <v>570</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580</v>
      </c>
      <c r="BT11" s="774"/>
      <c r="BU11" s="774"/>
      <c r="BV11" s="774"/>
      <c r="BW11" s="774"/>
      <c r="BX11" s="774"/>
      <c r="BY11" s="774"/>
      <c r="BZ11" s="774"/>
      <c r="CA11" s="774"/>
      <c r="CB11" s="774"/>
      <c r="CC11" s="774"/>
      <c r="CD11" s="774"/>
      <c r="CE11" s="774"/>
      <c r="CF11" s="774"/>
      <c r="CG11" s="775"/>
      <c r="CH11" s="776">
        <v>-21</v>
      </c>
      <c r="CI11" s="777"/>
      <c r="CJ11" s="777"/>
      <c r="CK11" s="777"/>
      <c r="CL11" s="778"/>
      <c r="CM11" s="776">
        <v>3080</v>
      </c>
      <c r="CN11" s="777"/>
      <c r="CO11" s="777"/>
      <c r="CP11" s="777"/>
      <c r="CQ11" s="778"/>
      <c r="CR11" s="776">
        <v>0</v>
      </c>
      <c r="CS11" s="777"/>
      <c r="CT11" s="777"/>
      <c r="CU11" s="777"/>
      <c r="CV11" s="778"/>
      <c r="CW11" s="776">
        <v>186</v>
      </c>
      <c r="CX11" s="777"/>
      <c r="CY11" s="777"/>
      <c r="CZ11" s="777"/>
      <c r="DA11" s="778"/>
      <c r="DB11" s="776">
        <v>0</v>
      </c>
      <c r="DC11" s="777"/>
      <c r="DD11" s="777"/>
      <c r="DE11" s="777"/>
      <c r="DF11" s="778"/>
      <c r="DG11" s="776">
        <v>0</v>
      </c>
      <c r="DH11" s="777"/>
      <c r="DI11" s="777"/>
      <c r="DJ11" s="777"/>
      <c r="DK11" s="778"/>
      <c r="DL11" s="776">
        <v>0</v>
      </c>
      <c r="DM11" s="777"/>
      <c r="DN11" s="777"/>
      <c r="DO11" s="777"/>
      <c r="DP11" s="778"/>
      <c r="DQ11" s="776">
        <v>0</v>
      </c>
      <c r="DR11" s="777"/>
      <c r="DS11" s="777"/>
      <c r="DT11" s="777"/>
      <c r="DU11" s="778"/>
      <c r="DV11" s="773"/>
      <c r="DW11" s="774"/>
      <c r="DX11" s="774"/>
      <c r="DY11" s="774"/>
      <c r="DZ11" s="779"/>
      <c r="EA11" s="234"/>
    </row>
    <row r="12" spans="1:131" s="235" customFormat="1" ht="26.25" customHeight="1" x14ac:dyDescent="0.15">
      <c r="A12" s="238">
        <v>6</v>
      </c>
      <c r="B12" s="780" t="s">
        <v>379</v>
      </c>
      <c r="C12" s="781"/>
      <c r="D12" s="781"/>
      <c r="E12" s="781"/>
      <c r="F12" s="781"/>
      <c r="G12" s="781"/>
      <c r="H12" s="781"/>
      <c r="I12" s="781"/>
      <c r="J12" s="781"/>
      <c r="K12" s="781"/>
      <c r="L12" s="781"/>
      <c r="M12" s="781"/>
      <c r="N12" s="781"/>
      <c r="O12" s="781"/>
      <c r="P12" s="782"/>
      <c r="Q12" s="783">
        <v>4147</v>
      </c>
      <c r="R12" s="784"/>
      <c r="S12" s="784"/>
      <c r="T12" s="784"/>
      <c r="U12" s="784"/>
      <c r="V12" s="784">
        <v>3880</v>
      </c>
      <c r="W12" s="784"/>
      <c r="X12" s="784"/>
      <c r="Y12" s="784"/>
      <c r="Z12" s="784"/>
      <c r="AA12" s="784">
        <v>267</v>
      </c>
      <c r="AB12" s="784"/>
      <c r="AC12" s="784"/>
      <c r="AD12" s="784"/>
      <c r="AE12" s="785"/>
      <c r="AF12" s="786">
        <v>267</v>
      </c>
      <c r="AG12" s="787"/>
      <c r="AH12" s="787"/>
      <c r="AI12" s="787"/>
      <c r="AJ12" s="788"/>
      <c r="AK12" s="769">
        <v>512</v>
      </c>
      <c r="AL12" s="770"/>
      <c r="AM12" s="770"/>
      <c r="AN12" s="770"/>
      <c r="AO12" s="770"/>
      <c r="AP12" s="770">
        <v>3892</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581</v>
      </c>
      <c r="BT12" s="774"/>
      <c r="BU12" s="774"/>
      <c r="BV12" s="774"/>
      <c r="BW12" s="774"/>
      <c r="BX12" s="774"/>
      <c r="BY12" s="774"/>
      <c r="BZ12" s="774"/>
      <c r="CA12" s="774"/>
      <c r="CB12" s="774"/>
      <c r="CC12" s="774"/>
      <c r="CD12" s="774"/>
      <c r="CE12" s="774"/>
      <c r="CF12" s="774"/>
      <c r="CG12" s="775"/>
      <c r="CH12" s="776">
        <v>16</v>
      </c>
      <c r="CI12" s="777"/>
      <c r="CJ12" s="777"/>
      <c r="CK12" s="777"/>
      <c r="CL12" s="778"/>
      <c r="CM12" s="776">
        <v>1082</v>
      </c>
      <c r="CN12" s="777"/>
      <c r="CO12" s="777"/>
      <c r="CP12" s="777"/>
      <c r="CQ12" s="778"/>
      <c r="CR12" s="776">
        <v>350</v>
      </c>
      <c r="CS12" s="777"/>
      <c r="CT12" s="777"/>
      <c r="CU12" s="777"/>
      <c r="CV12" s="778"/>
      <c r="CW12" s="776">
        <v>563</v>
      </c>
      <c r="CX12" s="777"/>
      <c r="CY12" s="777"/>
      <c r="CZ12" s="777"/>
      <c r="DA12" s="778"/>
      <c r="DB12" s="776">
        <v>0</v>
      </c>
      <c r="DC12" s="777"/>
      <c r="DD12" s="777"/>
      <c r="DE12" s="777"/>
      <c r="DF12" s="778"/>
      <c r="DG12" s="776">
        <v>0</v>
      </c>
      <c r="DH12" s="777"/>
      <c r="DI12" s="777"/>
      <c r="DJ12" s="777"/>
      <c r="DK12" s="778"/>
      <c r="DL12" s="776">
        <v>0</v>
      </c>
      <c r="DM12" s="777"/>
      <c r="DN12" s="777"/>
      <c r="DO12" s="777"/>
      <c r="DP12" s="778"/>
      <c r="DQ12" s="776">
        <v>0</v>
      </c>
      <c r="DR12" s="777"/>
      <c r="DS12" s="777"/>
      <c r="DT12" s="777"/>
      <c r="DU12" s="778"/>
      <c r="DV12" s="773"/>
      <c r="DW12" s="774"/>
      <c r="DX12" s="774"/>
      <c r="DY12" s="774"/>
      <c r="DZ12" s="779"/>
      <c r="EA12" s="234"/>
    </row>
    <row r="13" spans="1:131" s="235" customFormat="1" ht="26.25" customHeight="1" x14ac:dyDescent="0.15">
      <c r="A13" s="238">
        <v>7</v>
      </c>
      <c r="B13" s="780" t="s">
        <v>380</v>
      </c>
      <c r="C13" s="781"/>
      <c r="D13" s="781"/>
      <c r="E13" s="781"/>
      <c r="F13" s="781"/>
      <c r="G13" s="781"/>
      <c r="H13" s="781"/>
      <c r="I13" s="781"/>
      <c r="J13" s="781"/>
      <c r="K13" s="781"/>
      <c r="L13" s="781"/>
      <c r="M13" s="781"/>
      <c r="N13" s="781"/>
      <c r="O13" s="781"/>
      <c r="P13" s="782"/>
      <c r="Q13" s="783">
        <v>978</v>
      </c>
      <c r="R13" s="784"/>
      <c r="S13" s="784"/>
      <c r="T13" s="784"/>
      <c r="U13" s="784"/>
      <c r="V13" s="784">
        <v>978</v>
      </c>
      <c r="W13" s="784"/>
      <c r="X13" s="784"/>
      <c r="Y13" s="784"/>
      <c r="Z13" s="784"/>
      <c r="AA13" s="784">
        <v>0</v>
      </c>
      <c r="AB13" s="784"/>
      <c r="AC13" s="784"/>
      <c r="AD13" s="784"/>
      <c r="AE13" s="785"/>
      <c r="AF13" s="786">
        <v>0</v>
      </c>
      <c r="AG13" s="787"/>
      <c r="AH13" s="787"/>
      <c r="AI13" s="787"/>
      <c r="AJ13" s="788"/>
      <c r="AK13" s="769" t="s">
        <v>570</v>
      </c>
      <c r="AL13" s="770"/>
      <c r="AM13" s="770"/>
      <c r="AN13" s="770"/>
      <c r="AO13" s="770"/>
      <c r="AP13" s="770">
        <v>3014</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582</v>
      </c>
      <c r="BT13" s="774"/>
      <c r="BU13" s="774"/>
      <c r="BV13" s="774"/>
      <c r="BW13" s="774"/>
      <c r="BX13" s="774"/>
      <c r="BY13" s="774"/>
      <c r="BZ13" s="774"/>
      <c r="CA13" s="774"/>
      <c r="CB13" s="774"/>
      <c r="CC13" s="774"/>
      <c r="CD13" s="774"/>
      <c r="CE13" s="774"/>
      <c r="CF13" s="774"/>
      <c r="CG13" s="775"/>
      <c r="CH13" s="776">
        <v>1282</v>
      </c>
      <c r="CI13" s="777"/>
      <c r="CJ13" s="777"/>
      <c r="CK13" s="777"/>
      <c r="CL13" s="778"/>
      <c r="CM13" s="776">
        <v>10769</v>
      </c>
      <c r="CN13" s="777"/>
      <c r="CO13" s="777"/>
      <c r="CP13" s="777"/>
      <c r="CQ13" s="778"/>
      <c r="CR13" s="776">
        <v>4100</v>
      </c>
      <c r="CS13" s="777"/>
      <c r="CT13" s="777"/>
      <c r="CU13" s="777"/>
      <c r="CV13" s="778"/>
      <c r="CW13" s="776">
        <v>4</v>
      </c>
      <c r="CX13" s="777"/>
      <c r="CY13" s="777"/>
      <c r="CZ13" s="777"/>
      <c r="DA13" s="778"/>
      <c r="DB13" s="776">
        <v>7700</v>
      </c>
      <c r="DC13" s="777"/>
      <c r="DD13" s="777"/>
      <c r="DE13" s="777"/>
      <c r="DF13" s="778"/>
      <c r="DG13" s="776">
        <v>0</v>
      </c>
      <c r="DH13" s="777"/>
      <c r="DI13" s="777"/>
      <c r="DJ13" s="777"/>
      <c r="DK13" s="778"/>
      <c r="DL13" s="776">
        <v>1872</v>
      </c>
      <c r="DM13" s="777"/>
      <c r="DN13" s="777"/>
      <c r="DO13" s="777"/>
      <c r="DP13" s="778"/>
      <c r="DQ13" s="776">
        <v>0</v>
      </c>
      <c r="DR13" s="777"/>
      <c r="DS13" s="777"/>
      <c r="DT13" s="777"/>
      <c r="DU13" s="778"/>
      <c r="DV13" s="773"/>
      <c r="DW13" s="774"/>
      <c r="DX13" s="774"/>
      <c r="DY13" s="774"/>
      <c r="DZ13" s="779"/>
      <c r="EA13" s="234"/>
    </row>
    <row r="14" spans="1:131" s="235" customFormat="1" ht="26.25" customHeight="1" x14ac:dyDescent="0.15">
      <c r="A14" s="238">
        <v>8</v>
      </c>
      <c r="B14" s="780" t="s">
        <v>381</v>
      </c>
      <c r="C14" s="781"/>
      <c r="D14" s="781"/>
      <c r="E14" s="781"/>
      <c r="F14" s="781"/>
      <c r="G14" s="781"/>
      <c r="H14" s="781"/>
      <c r="I14" s="781"/>
      <c r="J14" s="781"/>
      <c r="K14" s="781"/>
      <c r="L14" s="781"/>
      <c r="M14" s="781"/>
      <c r="N14" s="781"/>
      <c r="O14" s="781"/>
      <c r="P14" s="782"/>
      <c r="Q14" s="783">
        <v>9475</v>
      </c>
      <c r="R14" s="784"/>
      <c r="S14" s="784"/>
      <c r="T14" s="784"/>
      <c r="U14" s="784"/>
      <c r="V14" s="784">
        <v>8856</v>
      </c>
      <c r="W14" s="784"/>
      <c r="X14" s="784"/>
      <c r="Y14" s="784"/>
      <c r="Z14" s="784"/>
      <c r="AA14" s="784">
        <v>619</v>
      </c>
      <c r="AB14" s="784"/>
      <c r="AC14" s="784"/>
      <c r="AD14" s="784"/>
      <c r="AE14" s="785"/>
      <c r="AF14" s="786" t="s">
        <v>122</v>
      </c>
      <c r="AG14" s="787"/>
      <c r="AH14" s="787"/>
      <c r="AI14" s="787"/>
      <c r="AJ14" s="788"/>
      <c r="AK14" s="769">
        <v>3671</v>
      </c>
      <c r="AL14" s="770"/>
      <c r="AM14" s="770"/>
      <c r="AN14" s="770"/>
      <c r="AO14" s="770"/>
      <c r="AP14" s="770">
        <v>45670</v>
      </c>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583</v>
      </c>
      <c r="BT14" s="774"/>
      <c r="BU14" s="774"/>
      <c r="BV14" s="774"/>
      <c r="BW14" s="774"/>
      <c r="BX14" s="774"/>
      <c r="BY14" s="774"/>
      <c r="BZ14" s="774"/>
      <c r="CA14" s="774"/>
      <c r="CB14" s="774"/>
      <c r="CC14" s="774"/>
      <c r="CD14" s="774"/>
      <c r="CE14" s="774"/>
      <c r="CF14" s="774"/>
      <c r="CG14" s="775"/>
      <c r="CH14" s="776">
        <v>89</v>
      </c>
      <c r="CI14" s="777"/>
      <c r="CJ14" s="777"/>
      <c r="CK14" s="777"/>
      <c r="CL14" s="778"/>
      <c r="CM14" s="776">
        <v>1285</v>
      </c>
      <c r="CN14" s="777"/>
      <c r="CO14" s="777"/>
      <c r="CP14" s="777"/>
      <c r="CQ14" s="778"/>
      <c r="CR14" s="776">
        <v>500</v>
      </c>
      <c r="CS14" s="777"/>
      <c r="CT14" s="777"/>
      <c r="CU14" s="777"/>
      <c r="CV14" s="778"/>
      <c r="CW14" s="776">
        <v>83</v>
      </c>
      <c r="CX14" s="777"/>
      <c r="CY14" s="777"/>
      <c r="CZ14" s="777"/>
      <c r="DA14" s="778"/>
      <c r="DB14" s="776">
        <v>0</v>
      </c>
      <c r="DC14" s="777"/>
      <c r="DD14" s="777"/>
      <c r="DE14" s="777"/>
      <c r="DF14" s="778"/>
      <c r="DG14" s="776">
        <v>0</v>
      </c>
      <c r="DH14" s="777"/>
      <c r="DI14" s="777"/>
      <c r="DJ14" s="777"/>
      <c r="DK14" s="778"/>
      <c r="DL14" s="776">
        <v>0</v>
      </c>
      <c r="DM14" s="777"/>
      <c r="DN14" s="777"/>
      <c r="DO14" s="777"/>
      <c r="DP14" s="778"/>
      <c r="DQ14" s="776">
        <v>0</v>
      </c>
      <c r="DR14" s="777"/>
      <c r="DS14" s="777"/>
      <c r="DT14" s="777"/>
      <c r="DU14" s="778"/>
      <c r="DV14" s="773"/>
      <c r="DW14" s="774"/>
      <c r="DX14" s="774"/>
      <c r="DY14" s="774"/>
      <c r="DZ14" s="779"/>
      <c r="EA14" s="234"/>
    </row>
    <row r="15" spans="1:131" s="235" customFormat="1" ht="26.25" customHeight="1" x14ac:dyDescent="0.15">
      <c r="A15" s="238">
        <v>9</v>
      </c>
      <c r="B15" s="780" t="s">
        <v>382</v>
      </c>
      <c r="C15" s="781"/>
      <c r="D15" s="781"/>
      <c r="E15" s="781"/>
      <c r="F15" s="781"/>
      <c r="G15" s="781"/>
      <c r="H15" s="781"/>
      <c r="I15" s="781"/>
      <c r="J15" s="781"/>
      <c r="K15" s="781"/>
      <c r="L15" s="781"/>
      <c r="M15" s="781"/>
      <c r="N15" s="781"/>
      <c r="O15" s="781"/>
      <c r="P15" s="782"/>
      <c r="Q15" s="783">
        <v>16506</v>
      </c>
      <c r="R15" s="784"/>
      <c r="S15" s="784"/>
      <c r="T15" s="784"/>
      <c r="U15" s="784"/>
      <c r="V15" s="784">
        <v>15733</v>
      </c>
      <c r="W15" s="784"/>
      <c r="X15" s="784"/>
      <c r="Y15" s="784"/>
      <c r="Z15" s="784"/>
      <c r="AA15" s="784">
        <v>773</v>
      </c>
      <c r="AB15" s="784"/>
      <c r="AC15" s="784"/>
      <c r="AD15" s="784"/>
      <c r="AE15" s="785"/>
      <c r="AF15" s="786" t="s">
        <v>122</v>
      </c>
      <c r="AG15" s="787"/>
      <c r="AH15" s="787"/>
      <c r="AI15" s="787"/>
      <c r="AJ15" s="788"/>
      <c r="AK15" s="769">
        <v>3544</v>
      </c>
      <c r="AL15" s="770"/>
      <c r="AM15" s="770"/>
      <c r="AN15" s="770"/>
      <c r="AO15" s="770"/>
      <c r="AP15" s="770">
        <v>49706</v>
      </c>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584</v>
      </c>
      <c r="BT15" s="774"/>
      <c r="BU15" s="774"/>
      <c r="BV15" s="774"/>
      <c r="BW15" s="774"/>
      <c r="BX15" s="774"/>
      <c r="BY15" s="774"/>
      <c r="BZ15" s="774"/>
      <c r="CA15" s="774"/>
      <c r="CB15" s="774"/>
      <c r="CC15" s="774"/>
      <c r="CD15" s="774"/>
      <c r="CE15" s="774"/>
      <c r="CF15" s="774"/>
      <c r="CG15" s="775"/>
      <c r="CH15" s="776">
        <v>-116</v>
      </c>
      <c r="CI15" s="777"/>
      <c r="CJ15" s="777"/>
      <c r="CK15" s="777"/>
      <c r="CL15" s="778"/>
      <c r="CM15" s="776">
        <v>11010</v>
      </c>
      <c r="CN15" s="777"/>
      <c r="CO15" s="777"/>
      <c r="CP15" s="777"/>
      <c r="CQ15" s="778"/>
      <c r="CR15" s="776">
        <v>100</v>
      </c>
      <c r="CS15" s="777"/>
      <c r="CT15" s="777"/>
      <c r="CU15" s="777"/>
      <c r="CV15" s="778"/>
      <c r="CW15" s="776">
        <v>408</v>
      </c>
      <c r="CX15" s="777"/>
      <c r="CY15" s="777"/>
      <c r="CZ15" s="777"/>
      <c r="DA15" s="778"/>
      <c r="DB15" s="776">
        <v>0</v>
      </c>
      <c r="DC15" s="777"/>
      <c r="DD15" s="777"/>
      <c r="DE15" s="777"/>
      <c r="DF15" s="778"/>
      <c r="DG15" s="776">
        <v>0</v>
      </c>
      <c r="DH15" s="777"/>
      <c r="DI15" s="777"/>
      <c r="DJ15" s="777"/>
      <c r="DK15" s="778"/>
      <c r="DL15" s="776">
        <v>0</v>
      </c>
      <c r="DM15" s="777"/>
      <c r="DN15" s="777"/>
      <c r="DO15" s="777"/>
      <c r="DP15" s="778"/>
      <c r="DQ15" s="776">
        <v>0</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585</v>
      </c>
      <c r="BT16" s="774"/>
      <c r="BU16" s="774"/>
      <c r="BV16" s="774"/>
      <c r="BW16" s="774"/>
      <c r="BX16" s="774"/>
      <c r="BY16" s="774"/>
      <c r="BZ16" s="774"/>
      <c r="CA16" s="774"/>
      <c r="CB16" s="774"/>
      <c r="CC16" s="774"/>
      <c r="CD16" s="774"/>
      <c r="CE16" s="774"/>
      <c r="CF16" s="774"/>
      <c r="CG16" s="775"/>
      <c r="CH16" s="776">
        <v>5</v>
      </c>
      <c r="CI16" s="777"/>
      <c r="CJ16" s="777"/>
      <c r="CK16" s="777"/>
      <c r="CL16" s="778"/>
      <c r="CM16" s="776">
        <v>75</v>
      </c>
      <c r="CN16" s="777"/>
      <c r="CO16" s="777"/>
      <c r="CP16" s="777"/>
      <c r="CQ16" s="778"/>
      <c r="CR16" s="776">
        <v>5</v>
      </c>
      <c r="CS16" s="777"/>
      <c r="CT16" s="777"/>
      <c r="CU16" s="777"/>
      <c r="CV16" s="778"/>
      <c r="CW16" s="776">
        <v>8</v>
      </c>
      <c r="CX16" s="777"/>
      <c r="CY16" s="777"/>
      <c r="CZ16" s="777"/>
      <c r="DA16" s="778"/>
      <c r="DB16" s="776">
        <v>0</v>
      </c>
      <c r="DC16" s="777"/>
      <c r="DD16" s="777"/>
      <c r="DE16" s="777"/>
      <c r="DF16" s="778"/>
      <c r="DG16" s="776">
        <v>0</v>
      </c>
      <c r="DH16" s="777"/>
      <c r="DI16" s="777"/>
      <c r="DJ16" s="777"/>
      <c r="DK16" s="778"/>
      <c r="DL16" s="776">
        <v>0</v>
      </c>
      <c r="DM16" s="777"/>
      <c r="DN16" s="777"/>
      <c r="DO16" s="777"/>
      <c r="DP16" s="778"/>
      <c r="DQ16" s="776">
        <v>0</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89" t="s">
        <v>586</v>
      </c>
      <c r="BT17" s="790"/>
      <c r="BU17" s="790"/>
      <c r="BV17" s="790"/>
      <c r="BW17" s="790"/>
      <c r="BX17" s="790"/>
      <c r="BY17" s="790"/>
      <c r="BZ17" s="790"/>
      <c r="CA17" s="790"/>
      <c r="CB17" s="790"/>
      <c r="CC17" s="790"/>
      <c r="CD17" s="790"/>
      <c r="CE17" s="790"/>
      <c r="CF17" s="790"/>
      <c r="CG17" s="791"/>
      <c r="CH17" s="776" t="s">
        <v>587</v>
      </c>
      <c r="CI17" s="777"/>
      <c r="CJ17" s="777"/>
      <c r="CK17" s="777"/>
      <c r="CL17" s="778"/>
      <c r="CM17" s="776">
        <v>585</v>
      </c>
      <c r="CN17" s="777"/>
      <c r="CO17" s="777"/>
      <c r="CP17" s="777"/>
      <c r="CQ17" s="778"/>
      <c r="CR17" s="776">
        <v>10</v>
      </c>
      <c r="CS17" s="777"/>
      <c r="CT17" s="777"/>
      <c r="CU17" s="777"/>
      <c r="CV17" s="778"/>
      <c r="CW17" s="776">
        <v>63</v>
      </c>
      <c r="CX17" s="777"/>
      <c r="CY17" s="777"/>
      <c r="CZ17" s="777"/>
      <c r="DA17" s="778"/>
      <c r="DB17" s="776">
        <v>0</v>
      </c>
      <c r="DC17" s="777"/>
      <c r="DD17" s="777"/>
      <c r="DE17" s="777"/>
      <c r="DF17" s="778"/>
      <c r="DG17" s="776">
        <v>0</v>
      </c>
      <c r="DH17" s="777"/>
      <c r="DI17" s="777"/>
      <c r="DJ17" s="777"/>
      <c r="DK17" s="778"/>
      <c r="DL17" s="776">
        <v>0</v>
      </c>
      <c r="DM17" s="777"/>
      <c r="DN17" s="777"/>
      <c r="DO17" s="777"/>
      <c r="DP17" s="778"/>
      <c r="DQ17" s="776">
        <v>0</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588</v>
      </c>
      <c r="BT18" s="774"/>
      <c r="BU18" s="774"/>
      <c r="BV18" s="774"/>
      <c r="BW18" s="774"/>
      <c r="BX18" s="774"/>
      <c r="BY18" s="774"/>
      <c r="BZ18" s="774"/>
      <c r="CA18" s="774"/>
      <c r="CB18" s="774"/>
      <c r="CC18" s="774"/>
      <c r="CD18" s="774"/>
      <c r="CE18" s="774"/>
      <c r="CF18" s="774"/>
      <c r="CG18" s="775"/>
      <c r="CH18" s="776">
        <v>2385</v>
      </c>
      <c r="CI18" s="777"/>
      <c r="CJ18" s="777"/>
      <c r="CK18" s="777"/>
      <c r="CL18" s="778"/>
      <c r="CM18" s="776">
        <v>40239</v>
      </c>
      <c r="CN18" s="777"/>
      <c r="CO18" s="777"/>
      <c r="CP18" s="777"/>
      <c r="CQ18" s="778"/>
      <c r="CR18" s="776">
        <v>7628</v>
      </c>
      <c r="CS18" s="777"/>
      <c r="CT18" s="777"/>
      <c r="CU18" s="777"/>
      <c r="CV18" s="778"/>
      <c r="CW18" s="776">
        <v>424</v>
      </c>
      <c r="CX18" s="777"/>
      <c r="CY18" s="777"/>
      <c r="CZ18" s="777"/>
      <c r="DA18" s="778"/>
      <c r="DB18" s="776">
        <v>66995</v>
      </c>
      <c r="DC18" s="777"/>
      <c r="DD18" s="777"/>
      <c r="DE18" s="777"/>
      <c r="DF18" s="778"/>
      <c r="DG18" s="776">
        <v>0</v>
      </c>
      <c r="DH18" s="777"/>
      <c r="DI18" s="777"/>
      <c r="DJ18" s="777"/>
      <c r="DK18" s="778"/>
      <c r="DL18" s="776">
        <v>0</v>
      </c>
      <c r="DM18" s="777"/>
      <c r="DN18" s="777"/>
      <c r="DO18" s="777"/>
      <c r="DP18" s="778"/>
      <c r="DQ18" s="776">
        <v>0</v>
      </c>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589</v>
      </c>
      <c r="BT19" s="774"/>
      <c r="BU19" s="774"/>
      <c r="BV19" s="774"/>
      <c r="BW19" s="774"/>
      <c r="BX19" s="774"/>
      <c r="BY19" s="774"/>
      <c r="BZ19" s="774"/>
      <c r="CA19" s="774"/>
      <c r="CB19" s="774"/>
      <c r="CC19" s="774"/>
      <c r="CD19" s="774"/>
      <c r="CE19" s="774"/>
      <c r="CF19" s="774"/>
      <c r="CG19" s="775"/>
      <c r="CH19" s="776">
        <v>127.690427</v>
      </c>
      <c r="CI19" s="777"/>
      <c r="CJ19" s="777"/>
      <c r="CK19" s="777"/>
      <c r="CL19" s="778"/>
      <c r="CM19" s="776">
        <v>1248.9085399999999</v>
      </c>
      <c r="CN19" s="777"/>
      <c r="CO19" s="777"/>
      <c r="CP19" s="777"/>
      <c r="CQ19" s="778"/>
      <c r="CR19" s="776">
        <v>24.95</v>
      </c>
      <c r="CS19" s="777"/>
      <c r="CT19" s="777"/>
      <c r="CU19" s="777"/>
      <c r="CV19" s="778"/>
      <c r="CW19" s="776">
        <v>9.2210000000000001</v>
      </c>
      <c r="CX19" s="777"/>
      <c r="CY19" s="777"/>
      <c r="CZ19" s="777"/>
      <c r="DA19" s="778"/>
      <c r="DB19" s="776">
        <v>0</v>
      </c>
      <c r="DC19" s="777"/>
      <c r="DD19" s="777"/>
      <c r="DE19" s="777"/>
      <c r="DF19" s="778"/>
      <c r="DG19" s="776">
        <v>0</v>
      </c>
      <c r="DH19" s="777"/>
      <c r="DI19" s="777"/>
      <c r="DJ19" s="777"/>
      <c r="DK19" s="778"/>
      <c r="DL19" s="776">
        <v>0</v>
      </c>
      <c r="DM19" s="777"/>
      <c r="DN19" s="777"/>
      <c r="DO19" s="777"/>
      <c r="DP19" s="778"/>
      <c r="DQ19" s="776">
        <v>0</v>
      </c>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590</v>
      </c>
      <c r="BT20" s="774"/>
      <c r="BU20" s="774"/>
      <c r="BV20" s="774"/>
      <c r="BW20" s="774"/>
      <c r="BX20" s="774"/>
      <c r="BY20" s="774"/>
      <c r="BZ20" s="774"/>
      <c r="CA20" s="774"/>
      <c r="CB20" s="774"/>
      <c r="CC20" s="774"/>
      <c r="CD20" s="774"/>
      <c r="CE20" s="774"/>
      <c r="CF20" s="774"/>
      <c r="CG20" s="775"/>
      <c r="CH20" s="776">
        <v>26</v>
      </c>
      <c r="CI20" s="777"/>
      <c r="CJ20" s="777"/>
      <c r="CK20" s="777"/>
      <c r="CL20" s="778"/>
      <c r="CM20" s="776">
        <v>193</v>
      </c>
      <c r="CN20" s="777"/>
      <c r="CO20" s="777"/>
      <c r="CP20" s="777"/>
      <c r="CQ20" s="778"/>
      <c r="CR20" s="776">
        <v>50</v>
      </c>
      <c r="CS20" s="777"/>
      <c r="CT20" s="777"/>
      <c r="CU20" s="777"/>
      <c r="CV20" s="778"/>
      <c r="CW20" s="776">
        <v>237</v>
      </c>
      <c r="CX20" s="777"/>
      <c r="CY20" s="777"/>
      <c r="CZ20" s="777"/>
      <c r="DA20" s="778"/>
      <c r="DB20" s="776">
        <v>580</v>
      </c>
      <c r="DC20" s="777"/>
      <c r="DD20" s="777"/>
      <c r="DE20" s="777"/>
      <c r="DF20" s="778"/>
      <c r="DG20" s="776">
        <v>0</v>
      </c>
      <c r="DH20" s="777"/>
      <c r="DI20" s="777"/>
      <c r="DJ20" s="777"/>
      <c r="DK20" s="778"/>
      <c r="DL20" s="776">
        <v>0</v>
      </c>
      <c r="DM20" s="777"/>
      <c r="DN20" s="777"/>
      <c r="DO20" s="777"/>
      <c r="DP20" s="778"/>
      <c r="DQ20" s="776">
        <v>0</v>
      </c>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591</v>
      </c>
      <c r="BT21" s="774"/>
      <c r="BU21" s="774"/>
      <c r="BV21" s="774"/>
      <c r="BW21" s="774"/>
      <c r="BX21" s="774"/>
      <c r="BY21" s="774"/>
      <c r="BZ21" s="774"/>
      <c r="CA21" s="774"/>
      <c r="CB21" s="774"/>
      <c r="CC21" s="774"/>
      <c r="CD21" s="774"/>
      <c r="CE21" s="774"/>
      <c r="CF21" s="774"/>
      <c r="CG21" s="775"/>
      <c r="CH21" s="776">
        <v>-29</v>
      </c>
      <c r="CI21" s="777"/>
      <c r="CJ21" s="777"/>
      <c r="CK21" s="777"/>
      <c r="CL21" s="778"/>
      <c r="CM21" s="776">
        <v>9</v>
      </c>
      <c r="CN21" s="777"/>
      <c r="CO21" s="777"/>
      <c r="CP21" s="777"/>
      <c r="CQ21" s="778"/>
      <c r="CR21" s="776">
        <v>5</v>
      </c>
      <c r="CS21" s="777"/>
      <c r="CT21" s="777"/>
      <c r="CU21" s="777"/>
      <c r="CV21" s="778"/>
      <c r="CW21" s="776">
        <v>582</v>
      </c>
      <c r="CX21" s="777"/>
      <c r="CY21" s="777"/>
      <c r="CZ21" s="777"/>
      <c r="DA21" s="778"/>
      <c r="DB21" s="776">
        <v>0</v>
      </c>
      <c r="DC21" s="777"/>
      <c r="DD21" s="777"/>
      <c r="DE21" s="777"/>
      <c r="DF21" s="778"/>
      <c r="DG21" s="776">
        <v>0</v>
      </c>
      <c r="DH21" s="777"/>
      <c r="DI21" s="777"/>
      <c r="DJ21" s="777"/>
      <c r="DK21" s="778"/>
      <c r="DL21" s="776">
        <v>0</v>
      </c>
      <c r="DM21" s="777"/>
      <c r="DN21" s="777"/>
      <c r="DO21" s="777"/>
      <c r="DP21" s="778"/>
      <c r="DQ21" s="776">
        <v>0</v>
      </c>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383</v>
      </c>
      <c r="BA22" s="809"/>
      <c r="BB22" s="809"/>
      <c r="BC22" s="809"/>
      <c r="BD22" s="810"/>
      <c r="BE22" s="233"/>
      <c r="BF22" s="233"/>
      <c r="BG22" s="233"/>
      <c r="BH22" s="233"/>
      <c r="BI22" s="233"/>
      <c r="BJ22" s="233"/>
      <c r="BK22" s="233"/>
      <c r="BL22" s="233"/>
      <c r="BM22" s="233"/>
      <c r="BN22" s="233"/>
      <c r="BO22" s="233"/>
      <c r="BP22" s="233"/>
      <c r="BQ22" s="238">
        <v>16</v>
      </c>
      <c r="BR22" s="239"/>
      <c r="BS22" s="773" t="s">
        <v>592</v>
      </c>
      <c r="BT22" s="774"/>
      <c r="BU22" s="774"/>
      <c r="BV22" s="774"/>
      <c r="BW22" s="774"/>
      <c r="BX22" s="774"/>
      <c r="BY22" s="774"/>
      <c r="BZ22" s="774"/>
      <c r="CA22" s="774"/>
      <c r="CB22" s="774"/>
      <c r="CC22" s="774"/>
      <c r="CD22" s="774"/>
      <c r="CE22" s="774"/>
      <c r="CF22" s="774"/>
      <c r="CG22" s="775"/>
      <c r="CH22" s="776">
        <v>-1</v>
      </c>
      <c r="CI22" s="777"/>
      <c r="CJ22" s="777"/>
      <c r="CK22" s="777"/>
      <c r="CL22" s="778"/>
      <c r="CM22" s="776">
        <v>532</v>
      </c>
      <c r="CN22" s="777"/>
      <c r="CO22" s="777"/>
      <c r="CP22" s="777"/>
      <c r="CQ22" s="778"/>
      <c r="CR22" s="776">
        <v>290</v>
      </c>
      <c r="CS22" s="777"/>
      <c r="CT22" s="777"/>
      <c r="CU22" s="777"/>
      <c r="CV22" s="778"/>
      <c r="CW22" s="776">
        <v>611</v>
      </c>
      <c r="CX22" s="777"/>
      <c r="CY22" s="777"/>
      <c r="CZ22" s="777"/>
      <c r="DA22" s="778"/>
      <c r="DB22" s="776">
        <v>0</v>
      </c>
      <c r="DC22" s="777"/>
      <c r="DD22" s="777"/>
      <c r="DE22" s="777"/>
      <c r="DF22" s="778"/>
      <c r="DG22" s="776">
        <v>0</v>
      </c>
      <c r="DH22" s="777"/>
      <c r="DI22" s="777"/>
      <c r="DJ22" s="777"/>
      <c r="DK22" s="778"/>
      <c r="DL22" s="776">
        <v>0</v>
      </c>
      <c r="DM22" s="777"/>
      <c r="DN22" s="777"/>
      <c r="DO22" s="777"/>
      <c r="DP22" s="778"/>
      <c r="DQ22" s="776">
        <v>0</v>
      </c>
      <c r="DR22" s="777"/>
      <c r="DS22" s="777"/>
      <c r="DT22" s="777"/>
      <c r="DU22" s="778"/>
      <c r="DV22" s="773"/>
      <c r="DW22" s="774"/>
      <c r="DX22" s="774"/>
      <c r="DY22" s="774"/>
      <c r="DZ22" s="779"/>
      <c r="EA22" s="234"/>
    </row>
    <row r="23" spans="1:131" s="235" customFormat="1" ht="26.25" customHeight="1" thickBot="1" x14ac:dyDescent="0.2">
      <c r="A23" s="240" t="s">
        <v>384</v>
      </c>
      <c r="B23" s="792" t="s">
        <v>385</v>
      </c>
      <c r="C23" s="793"/>
      <c r="D23" s="793"/>
      <c r="E23" s="793"/>
      <c r="F23" s="793"/>
      <c r="G23" s="793"/>
      <c r="H23" s="793"/>
      <c r="I23" s="793"/>
      <c r="J23" s="793"/>
      <c r="K23" s="793"/>
      <c r="L23" s="793"/>
      <c r="M23" s="793"/>
      <c r="N23" s="793"/>
      <c r="O23" s="793"/>
      <c r="P23" s="794"/>
      <c r="Q23" s="795">
        <v>2282195</v>
      </c>
      <c r="R23" s="796"/>
      <c r="S23" s="796"/>
      <c r="T23" s="796"/>
      <c r="U23" s="796"/>
      <c r="V23" s="796">
        <v>2259136</v>
      </c>
      <c r="W23" s="796"/>
      <c r="X23" s="796"/>
      <c r="Y23" s="796"/>
      <c r="Z23" s="796"/>
      <c r="AA23" s="796">
        <v>23059</v>
      </c>
      <c r="AB23" s="796"/>
      <c r="AC23" s="796"/>
      <c r="AD23" s="796"/>
      <c r="AE23" s="797"/>
      <c r="AF23" s="798">
        <v>7865</v>
      </c>
      <c r="AG23" s="796"/>
      <c r="AH23" s="796"/>
      <c r="AI23" s="796"/>
      <c r="AJ23" s="799"/>
      <c r="AK23" s="800"/>
      <c r="AL23" s="801"/>
      <c r="AM23" s="801"/>
      <c r="AN23" s="801"/>
      <c r="AO23" s="801"/>
      <c r="AP23" s="796">
        <v>2646365</v>
      </c>
      <c r="AQ23" s="796"/>
      <c r="AR23" s="796"/>
      <c r="AS23" s="796"/>
      <c r="AT23" s="796"/>
      <c r="AU23" s="812"/>
      <c r="AV23" s="812"/>
      <c r="AW23" s="812"/>
      <c r="AX23" s="812"/>
      <c r="AY23" s="813"/>
      <c r="AZ23" s="814" t="s">
        <v>122</v>
      </c>
      <c r="BA23" s="815"/>
      <c r="BB23" s="815"/>
      <c r="BC23" s="815"/>
      <c r="BD23" s="816"/>
      <c r="BE23" s="233"/>
      <c r="BF23" s="233"/>
      <c r="BG23" s="233"/>
      <c r="BH23" s="233"/>
      <c r="BI23" s="233"/>
      <c r="BJ23" s="233"/>
      <c r="BK23" s="233"/>
      <c r="BL23" s="233"/>
      <c r="BM23" s="233"/>
      <c r="BN23" s="233"/>
      <c r="BO23" s="233"/>
      <c r="BP23" s="233"/>
      <c r="BQ23" s="238">
        <v>17</v>
      </c>
      <c r="BR23" s="239"/>
      <c r="BS23" s="817" t="s">
        <v>593</v>
      </c>
      <c r="BT23" s="818"/>
      <c r="BU23" s="818"/>
      <c r="BV23" s="818"/>
      <c r="BW23" s="818"/>
      <c r="BX23" s="818"/>
      <c r="BY23" s="818"/>
      <c r="BZ23" s="818"/>
      <c r="CA23" s="818"/>
      <c r="CB23" s="818"/>
      <c r="CC23" s="818"/>
      <c r="CD23" s="818"/>
      <c r="CE23" s="818"/>
      <c r="CF23" s="818"/>
      <c r="CG23" s="819"/>
      <c r="CH23" s="776">
        <v>-46</v>
      </c>
      <c r="CI23" s="777"/>
      <c r="CJ23" s="777"/>
      <c r="CK23" s="777"/>
      <c r="CL23" s="778"/>
      <c r="CM23" s="776">
        <v>44</v>
      </c>
      <c r="CN23" s="777"/>
      <c r="CO23" s="777"/>
      <c r="CP23" s="777"/>
      <c r="CQ23" s="778"/>
      <c r="CR23" s="776">
        <v>1</v>
      </c>
      <c r="CS23" s="777"/>
      <c r="CT23" s="777"/>
      <c r="CU23" s="777"/>
      <c r="CV23" s="778"/>
      <c r="CW23" s="776">
        <v>0</v>
      </c>
      <c r="CX23" s="777"/>
      <c r="CY23" s="777"/>
      <c r="CZ23" s="777"/>
      <c r="DA23" s="778"/>
      <c r="DB23" s="776">
        <v>0</v>
      </c>
      <c r="DC23" s="777"/>
      <c r="DD23" s="777"/>
      <c r="DE23" s="777"/>
      <c r="DF23" s="778"/>
      <c r="DG23" s="776">
        <v>0</v>
      </c>
      <c r="DH23" s="777"/>
      <c r="DI23" s="777"/>
      <c r="DJ23" s="777"/>
      <c r="DK23" s="778"/>
      <c r="DL23" s="776">
        <v>0</v>
      </c>
      <c r="DM23" s="777"/>
      <c r="DN23" s="777"/>
      <c r="DO23" s="777"/>
      <c r="DP23" s="778"/>
      <c r="DQ23" s="776">
        <v>0</v>
      </c>
      <c r="DR23" s="777"/>
      <c r="DS23" s="777"/>
      <c r="DT23" s="777"/>
      <c r="DU23" s="778"/>
      <c r="DV23" s="773"/>
      <c r="DW23" s="774"/>
      <c r="DX23" s="774"/>
      <c r="DY23" s="774"/>
      <c r="DZ23" s="779"/>
      <c r="EA23" s="234"/>
    </row>
    <row r="24" spans="1:131" s="235" customFormat="1" ht="26.25" customHeight="1" x14ac:dyDescent="0.15">
      <c r="A24" s="811" t="s">
        <v>386</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t="s">
        <v>594</v>
      </c>
      <c r="BT24" s="774"/>
      <c r="BU24" s="774"/>
      <c r="BV24" s="774"/>
      <c r="BW24" s="774"/>
      <c r="BX24" s="774"/>
      <c r="BY24" s="774"/>
      <c r="BZ24" s="774"/>
      <c r="CA24" s="774"/>
      <c r="CB24" s="774"/>
      <c r="CC24" s="774"/>
      <c r="CD24" s="774"/>
      <c r="CE24" s="774"/>
      <c r="CF24" s="774"/>
      <c r="CG24" s="775"/>
      <c r="CH24" s="776">
        <v>-118</v>
      </c>
      <c r="CI24" s="777"/>
      <c r="CJ24" s="777"/>
      <c r="CK24" s="777"/>
      <c r="CL24" s="778"/>
      <c r="CM24" s="776">
        <v>806</v>
      </c>
      <c r="CN24" s="777"/>
      <c r="CO24" s="777"/>
      <c r="CP24" s="777"/>
      <c r="CQ24" s="778"/>
      <c r="CR24" s="776">
        <v>300</v>
      </c>
      <c r="CS24" s="777"/>
      <c r="CT24" s="777"/>
      <c r="CU24" s="777"/>
      <c r="CV24" s="778"/>
      <c r="CW24" s="776">
        <v>4</v>
      </c>
      <c r="CX24" s="777"/>
      <c r="CY24" s="777"/>
      <c r="CZ24" s="777"/>
      <c r="DA24" s="778"/>
      <c r="DB24" s="776">
        <v>0</v>
      </c>
      <c r="DC24" s="777"/>
      <c r="DD24" s="777"/>
      <c r="DE24" s="777"/>
      <c r="DF24" s="778"/>
      <c r="DG24" s="776">
        <v>0</v>
      </c>
      <c r="DH24" s="777"/>
      <c r="DI24" s="777"/>
      <c r="DJ24" s="777"/>
      <c r="DK24" s="778"/>
      <c r="DL24" s="776">
        <v>0</v>
      </c>
      <c r="DM24" s="777"/>
      <c r="DN24" s="777"/>
      <c r="DO24" s="777"/>
      <c r="DP24" s="778"/>
      <c r="DQ24" s="776">
        <v>0</v>
      </c>
      <c r="DR24" s="777"/>
      <c r="DS24" s="777"/>
      <c r="DT24" s="777"/>
      <c r="DU24" s="778"/>
      <c r="DV24" s="773"/>
      <c r="DW24" s="774"/>
      <c r="DX24" s="774"/>
      <c r="DY24" s="774"/>
      <c r="DZ24" s="779"/>
      <c r="EA24" s="234"/>
    </row>
    <row r="25" spans="1:131" ht="26.25" customHeight="1" thickBot="1" x14ac:dyDescent="0.2">
      <c r="A25" s="725" t="s">
        <v>387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595</v>
      </c>
      <c r="BT25" s="774"/>
      <c r="BU25" s="774"/>
      <c r="BV25" s="774"/>
      <c r="BW25" s="774"/>
      <c r="BX25" s="774"/>
      <c r="BY25" s="774"/>
      <c r="BZ25" s="774"/>
      <c r="CA25" s="774"/>
      <c r="CB25" s="774"/>
      <c r="CC25" s="774"/>
      <c r="CD25" s="774"/>
      <c r="CE25" s="774"/>
      <c r="CF25" s="774"/>
      <c r="CG25" s="775"/>
      <c r="CH25" s="776">
        <v>-30</v>
      </c>
      <c r="CI25" s="777"/>
      <c r="CJ25" s="777"/>
      <c r="CK25" s="777"/>
      <c r="CL25" s="778"/>
      <c r="CM25" s="776">
        <v>6275</v>
      </c>
      <c r="CN25" s="777"/>
      <c r="CO25" s="777"/>
      <c r="CP25" s="777"/>
      <c r="CQ25" s="778"/>
      <c r="CR25" s="776">
        <v>0</v>
      </c>
      <c r="CS25" s="777"/>
      <c r="CT25" s="777"/>
      <c r="CU25" s="777"/>
      <c r="CV25" s="778"/>
      <c r="CW25" s="776">
        <v>5082</v>
      </c>
      <c r="CX25" s="777"/>
      <c r="CY25" s="777"/>
      <c r="CZ25" s="777"/>
      <c r="DA25" s="778"/>
      <c r="DB25" s="776">
        <v>0</v>
      </c>
      <c r="DC25" s="777"/>
      <c r="DD25" s="777"/>
      <c r="DE25" s="777"/>
      <c r="DF25" s="778"/>
      <c r="DG25" s="776">
        <v>0</v>
      </c>
      <c r="DH25" s="777"/>
      <c r="DI25" s="777"/>
      <c r="DJ25" s="777"/>
      <c r="DK25" s="778"/>
      <c r="DL25" s="776">
        <v>5470</v>
      </c>
      <c r="DM25" s="777"/>
      <c r="DN25" s="777"/>
      <c r="DO25" s="777"/>
      <c r="DP25" s="778"/>
      <c r="DQ25" s="776">
        <v>4923</v>
      </c>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388</v>
      </c>
      <c r="R26" s="734"/>
      <c r="S26" s="734"/>
      <c r="T26" s="734"/>
      <c r="U26" s="735"/>
      <c r="V26" s="733" t="s">
        <v>389</v>
      </c>
      <c r="W26" s="734"/>
      <c r="X26" s="734"/>
      <c r="Y26" s="734"/>
      <c r="Z26" s="735"/>
      <c r="AA26" s="733" t="s">
        <v>390</v>
      </c>
      <c r="AB26" s="734"/>
      <c r="AC26" s="734"/>
      <c r="AD26" s="734"/>
      <c r="AE26" s="734"/>
      <c r="AF26" s="820" t="s">
        <v>391</v>
      </c>
      <c r="AG26" s="821"/>
      <c r="AH26" s="821"/>
      <c r="AI26" s="821"/>
      <c r="AJ26" s="822"/>
      <c r="AK26" s="734" t="s">
        <v>392</v>
      </c>
      <c r="AL26" s="734"/>
      <c r="AM26" s="734"/>
      <c r="AN26" s="734"/>
      <c r="AO26" s="735"/>
      <c r="AP26" s="733" t="s">
        <v>393</v>
      </c>
      <c r="AQ26" s="734"/>
      <c r="AR26" s="734"/>
      <c r="AS26" s="734"/>
      <c r="AT26" s="735"/>
      <c r="AU26" s="733" t="s">
        <v>394</v>
      </c>
      <c r="AV26" s="734"/>
      <c r="AW26" s="734"/>
      <c r="AX26" s="734"/>
      <c r="AY26" s="735"/>
      <c r="AZ26" s="733" t="s">
        <v>395</v>
      </c>
      <c r="BA26" s="734"/>
      <c r="BB26" s="734"/>
      <c r="BC26" s="734"/>
      <c r="BD26" s="735"/>
      <c r="BE26" s="733" t="s">
        <v>364</v>
      </c>
      <c r="BF26" s="734"/>
      <c r="BG26" s="734"/>
      <c r="BH26" s="734"/>
      <c r="BI26" s="740"/>
      <c r="BJ26" s="232"/>
      <c r="BK26" s="232"/>
      <c r="BL26" s="232"/>
      <c r="BM26" s="232"/>
      <c r="BN26" s="232"/>
      <c r="BO26" s="241"/>
      <c r="BP26" s="241"/>
      <c r="BQ26" s="238">
        <v>20</v>
      </c>
      <c r="BR26" s="239"/>
      <c r="BS26" s="773" t="s">
        <v>596</v>
      </c>
      <c r="BT26" s="774"/>
      <c r="BU26" s="774"/>
      <c r="BV26" s="774"/>
      <c r="BW26" s="774"/>
      <c r="BX26" s="774"/>
      <c r="BY26" s="774"/>
      <c r="BZ26" s="774"/>
      <c r="CA26" s="774"/>
      <c r="CB26" s="774"/>
      <c r="CC26" s="774"/>
      <c r="CD26" s="774"/>
      <c r="CE26" s="774"/>
      <c r="CF26" s="774"/>
      <c r="CG26" s="775"/>
      <c r="CH26" s="776">
        <v>157</v>
      </c>
      <c r="CI26" s="777"/>
      <c r="CJ26" s="777"/>
      <c r="CK26" s="777"/>
      <c r="CL26" s="778"/>
      <c r="CM26" s="776">
        <v>1290</v>
      </c>
      <c r="CN26" s="777"/>
      <c r="CO26" s="777"/>
      <c r="CP26" s="777"/>
      <c r="CQ26" s="778"/>
      <c r="CR26" s="776">
        <v>30</v>
      </c>
      <c r="CS26" s="777"/>
      <c r="CT26" s="777"/>
      <c r="CU26" s="777"/>
      <c r="CV26" s="778"/>
      <c r="CW26" s="776">
        <v>393</v>
      </c>
      <c r="CX26" s="777"/>
      <c r="CY26" s="777"/>
      <c r="CZ26" s="777"/>
      <c r="DA26" s="778"/>
      <c r="DB26" s="776">
        <v>0</v>
      </c>
      <c r="DC26" s="777"/>
      <c r="DD26" s="777"/>
      <c r="DE26" s="777"/>
      <c r="DF26" s="778"/>
      <c r="DG26" s="776">
        <v>0</v>
      </c>
      <c r="DH26" s="777"/>
      <c r="DI26" s="777"/>
      <c r="DJ26" s="777"/>
      <c r="DK26" s="778"/>
      <c r="DL26" s="776">
        <v>0</v>
      </c>
      <c r="DM26" s="777"/>
      <c r="DN26" s="777"/>
      <c r="DO26" s="777"/>
      <c r="DP26" s="778"/>
      <c r="DQ26" s="776">
        <v>0</v>
      </c>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3"/>
      <c r="AG27" s="824"/>
      <c r="AH27" s="824"/>
      <c r="AI27" s="824"/>
      <c r="AJ27" s="825"/>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597</v>
      </c>
      <c r="BT27" s="774"/>
      <c r="BU27" s="774"/>
      <c r="BV27" s="774"/>
      <c r="BW27" s="774"/>
      <c r="BX27" s="774"/>
      <c r="BY27" s="774"/>
      <c r="BZ27" s="774"/>
      <c r="CA27" s="774"/>
      <c r="CB27" s="774"/>
      <c r="CC27" s="774"/>
      <c r="CD27" s="774"/>
      <c r="CE27" s="774"/>
      <c r="CF27" s="774"/>
      <c r="CG27" s="775"/>
      <c r="CH27" s="776">
        <v>-46</v>
      </c>
      <c r="CI27" s="777"/>
      <c r="CJ27" s="777"/>
      <c r="CK27" s="777"/>
      <c r="CL27" s="778"/>
      <c r="CM27" s="776">
        <v>5557</v>
      </c>
      <c r="CN27" s="777"/>
      <c r="CO27" s="777"/>
      <c r="CP27" s="777"/>
      <c r="CQ27" s="778"/>
      <c r="CR27" s="776">
        <v>1</v>
      </c>
      <c r="CS27" s="777"/>
      <c r="CT27" s="777"/>
      <c r="CU27" s="777"/>
      <c r="CV27" s="778"/>
      <c r="CW27" s="776">
        <v>15</v>
      </c>
      <c r="CX27" s="777"/>
      <c r="CY27" s="777"/>
      <c r="CZ27" s="777"/>
      <c r="DA27" s="778"/>
      <c r="DB27" s="776">
        <v>0</v>
      </c>
      <c r="DC27" s="777"/>
      <c r="DD27" s="777"/>
      <c r="DE27" s="777"/>
      <c r="DF27" s="778"/>
      <c r="DG27" s="776">
        <v>0</v>
      </c>
      <c r="DH27" s="777"/>
      <c r="DI27" s="777"/>
      <c r="DJ27" s="777"/>
      <c r="DK27" s="778"/>
      <c r="DL27" s="776">
        <v>0</v>
      </c>
      <c r="DM27" s="777"/>
      <c r="DN27" s="777"/>
      <c r="DO27" s="777"/>
      <c r="DP27" s="778"/>
      <c r="DQ27" s="776">
        <v>0</v>
      </c>
      <c r="DR27" s="777"/>
      <c r="DS27" s="777"/>
      <c r="DT27" s="777"/>
      <c r="DU27" s="778"/>
      <c r="DV27" s="773"/>
      <c r="DW27" s="774"/>
      <c r="DX27" s="774"/>
      <c r="DY27" s="774"/>
      <c r="DZ27" s="779"/>
      <c r="EA27" s="230"/>
    </row>
    <row r="28" spans="1:131" ht="26.25" customHeight="1" thickTop="1" x14ac:dyDescent="0.15">
      <c r="A28" s="242">
        <v>1</v>
      </c>
      <c r="B28" s="749" t="s">
        <v>396</v>
      </c>
      <c r="C28" s="750"/>
      <c r="D28" s="750"/>
      <c r="E28" s="750"/>
      <c r="F28" s="750"/>
      <c r="G28" s="750"/>
      <c r="H28" s="750"/>
      <c r="I28" s="750"/>
      <c r="J28" s="750"/>
      <c r="K28" s="750"/>
      <c r="L28" s="750"/>
      <c r="M28" s="750"/>
      <c r="N28" s="750"/>
      <c r="O28" s="750"/>
      <c r="P28" s="751"/>
      <c r="Q28" s="833">
        <v>329581.62</v>
      </c>
      <c r="R28" s="834"/>
      <c r="S28" s="834"/>
      <c r="T28" s="834"/>
      <c r="U28" s="835"/>
      <c r="V28" s="836">
        <v>317593.30900000001</v>
      </c>
      <c r="W28" s="834"/>
      <c r="X28" s="834"/>
      <c r="Y28" s="834"/>
      <c r="Z28" s="835"/>
      <c r="AA28" s="836">
        <v>11988.311</v>
      </c>
      <c r="AB28" s="834"/>
      <c r="AC28" s="834"/>
      <c r="AD28" s="834"/>
      <c r="AE28" s="837"/>
      <c r="AF28" s="838">
        <v>11988</v>
      </c>
      <c r="AG28" s="839"/>
      <c r="AH28" s="839"/>
      <c r="AI28" s="839"/>
      <c r="AJ28" s="840"/>
      <c r="AK28" s="841">
        <v>27550.905999999999</v>
      </c>
      <c r="AL28" s="842"/>
      <c r="AM28" s="842"/>
      <c r="AN28" s="842"/>
      <c r="AO28" s="842"/>
      <c r="AP28" s="842">
        <v>0</v>
      </c>
      <c r="AQ28" s="842"/>
      <c r="AR28" s="842"/>
      <c r="AS28" s="842"/>
      <c r="AT28" s="842"/>
      <c r="AU28" s="842">
        <v>0</v>
      </c>
      <c r="AV28" s="842"/>
      <c r="AW28" s="842"/>
      <c r="AX28" s="842"/>
      <c r="AY28" s="842"/>
      <c r="AZ28" s="843" t="s">
        <v>571</v>
      </c>
      <c r="BA28" s="843"/>
      <c r="BB28" s="843"/>
      <c r="BC28" s="843"/>
      <c r="BD28" s="843"/>
      <c r="BE28" s="831"/>
      <c r="BF28" s="831"/>
      <c r="BG28" s="831"/>
      <c r="BH28" s="831"/>
      <c r="BI28" s="832"/>
      <c r="BJ28" s="232"/>
      <c r="BK28" s="232"/>
      <c r="BL28" s="232"/>
      <c r="BM28" s="232"/>
      <c r="BN28" s="232"/>
      <c r="BO28" s="241"/>
      <c r="BP28" s="241"/>
      <c r="BQ28" s="238">
        <v>22</v>
      </c>
      <c r="BR28" s="239"/>
      <c r="BS28" s="773" t="s">
        <v>598</v>
      </c>
      <c r="BT28" s="774"/>
      <c r="BU28" s="774"/>
      <c r="BV28" s="774"/>
      <c r="BW28" s="774"/>
      <c r="BX28" s="774"/>
      <c r="BY28" s="774"/>
      <c r="BZ28" s="774"/>
      <c r="CA28" s="774"/>
      <c r="CB28" s="774"/>
      <c r="CC28" s="774"/>
      <c r="CD28" s="774"/>
      <c r="CE28" s="774"/>
      <c r="CF28" s="774"/>
      <c r="CG28" s="775"/>
      <c r="CH28" s="776">
        <v>-23</v>
      </c>
      <c r="CI28" s="777"/>
      <c r="CJ28" s="777"/>
      <c r="CK28" s="777"/>
      <c r="CL28" s="778"/>
      <c r="CM28" s="776">
        <v>700</v>
      </c>
      <c r="CN28" s="777"/>
      <c r="CO28" s="777"/>
      <c r="CP28" s="777"/>
      <c r="CQ28" s="778"/>
      <c r="CR28" s="776">
        <v>10</v>
      </c>
      <c r="CS28" s="777"/>
      <c r="CT28" s="777"/>
      <c r="CU28" s="777"/>
      <c r="CV28" s="778"/>
      <c r="CW28" s="776">
        <v>0</v>
      </c>
      <c r="CX28" s="777"/>
      <c r="CY28" s="777"/>
      <c r="CZ28" s="777"/>
      <c r="DA28" s="778"/>
      <c r="DB28" s="776">
        <v>0</v>
      </c>
      <c r="DC28" s="777"/>
      <c r="DD28" s="777"/>
      <c r="DE28" s="777"/>
      <c r="DF28" s="778"/>
      <c r="DG28" s="776">
        <v>0</v>
      </c>
      <c r="DH28" s="777"/>
      <c r="DI28" s="777"/>
      <c r="DJ28" s="777"/>
      <c r="DK28" s="778"/>
      <c r="DL28" s="776">
        <v>0</v>
      </c>
      <c r="DM28" s="777"/>
      <c r="DN28" s="777"/>
      <c r="DO28" s="777"/>
      <c r="DP28" s="778"/>
      <c r="DQ28" s="776">
        <v>0</v>
      </c>
      <c r="DR28" s="777"/>
      <c r="DS28" s="777"/>
      <c r="DT28" s="777"/>
      <c r="DU28" s="778"/>
      <c r="DV28" s="773"/>
      <c r="DW28" s="774"/>
      <c r="DX28" s="774"/>
      <c r="DY28" s="774"/>
      <c r="DZ28" s="779"/>
      <c r="EA28" s="230"/>
    </row>
    <row r="29" spans="1:131" ht="26.25" customHeight="1" x14ac:dyDescent="0.15">
      <c r="A29" s="242">
        <v>2</v>
      </c>
      <c r="B29" s="780" t="s">
        <v>397</v>
      </c>
      <c r="C29" s="781"/>
      <c r="D29" s="781"/>
      <c r="E29" s="781"/>
      <c r="F29" s="781"/>
      <c r="G29" s="781"/>
      <c r="H29" s="781"/>
      <c r="I29" s="781"/>
      <c r="J29" s="781"/>
      <c r="K29" s="781"/>
      <c r="L29" s="781"/>
      <c r="M29" s="781"/>
      <c r="N29" s="781"/>
      <c r="O29" s="781"/>
      <c r="P29" s="782"/>
      <c r="Q29" s="826">
        <v>342862.42499999999</v>
      </c>
      <c r="R29" s="827"/>
      <c r="S29" s="827"/>
      <c r="T29" s="827"/>
      <c r="U29" s="828"/>
      <c r="V29" s="829">
        <v>329132.283</v>
      </c>
      <c r="W29" s="827"/>
      <c r="X29" s="827"/>
      <c r="Y29" s="827"/>
      <c r="Z29" s="828"/>
      <c r="AA29" s="829">
        <v>13730.142</v>
      </c>
      <c r="AB29" s="827"/>
      <c r="AC29" s="827"/>
      <c r="AD29" s="827"/>
      <c r="AE29" s="830"/>
      <c r="AF29" s="786">
        <v>13730</v>
      </c>
      <c r="AG29" s="787"/>
      <c r="AH29" s="787"/>
      <c r="AI29" s="787"/>
      <c r="AJ29" s="788"/>
      <c r="AK29" s="851">
        <v>50183.744700000003</v>
      </c>
      <c r="AL29" s="844"/>
      <c r="AM29" s="844"/>
      <c r="AN29" s="844"/>
      <c r="AO29" s="844"/>
      <c r="AP29" s="844">
        <v>0</v>
      </c>
      <c r="AQ29" s="844"/>
      <c r="AR29" s="844"/>
      <c r="AS29" s="844"/>
      <c r="AT29" s="844"/>
      <c r="AU29" s="844">
        <v>0</v>
      </c>
      <c r="AV29" s="844"/>
      <c r="AW29" s="844"/>
      <c r="AX29" s="844"/>
      <c r="AY29" s="844"/>
      <c r="AZ29" s="845" t="s">
        <v>571</v>
      </c>
      <c r="BA29" s="845"/>
      <c r="BB29" s="845"/>
      <c r="BC29" s="845"/>
      <c r="BD29" s="845"/>
      <c r="BE29" s="846"/>
      <c r="BF29" s="846"/>
      <c r="BG29" s="846"/>
      <c r="BH29" s="846"/>
      <c r="BI29" s="847"/>
      <c r="BJ29" s="232"/>
      <c r="BK29" s="232"/>
      <c r="BL29" s="232"/>
      <c r="BM29" s="232"/>
      <c r="BN29" s="232"/>
      <c r="BO29" s="241"/>
      <c r="BP29" s="241"/>
      <c r="BQ29" s="238">
        <v>23</v>
      </c>
      <c r="BR29" s="239"/>
      <c r="BS29" s="773" t="s">
        <v>599</v>
      </c>
      <c r="BT29" s="774"/>
      <c r="BU29" s="774"/>
      <c r="BV29" s="774"/>
      <c r="BW29" s="774"/>
      <c r="BX29" s="774"/>
      <c r="BY29" s="774"/>
      <c r="BZ29" s="774"/>
      <c r="CA29" s="774"/>
      <c r="CB29" s="774"/>
      <c r="CC29" s="774"/>
      <c r="CD29" s="774"/>
      <c r="CE29" s="774"/>
      <c r="CF29" s="774"/>
      <c r="CG29" s="775"/>
      <c r="CH29" s="776">
        <v>254</v>
      </c>
      <c r="CI29" s="777"/>
      <c r="CJ29" s="777"/>
      <c r="CK29" s="777"/>
      <c r="CL29" s="778"/>
      <c r="CM29" s="776">
        <v>16243</v>
      </c>
      <c r="CN29" s="777"/>
      <c r="CO29" s="777"/>
      <c r="CP29" s="777"/>
      <c r="CQ29" s="778"/>
      <c r="CR29" s="776">
        <v>10</v>
      </c>
      <c r="CS29" s="777"/>
      <c r="CT29" s="777"/>
      <c r="CU29" s="777"/>
      <c r="CV29" s="778"/>
      <c r="CW29" s="776">
        <v>37</v>
      </c>
      <c r="CX29" s="777"/>
      <c r="CY29" s="777"/>
      <c r="CZ29" s="777"/>
      <c r="DA29" s="778"/>
      <c r="DB29" s="776">
        <v>0</v>
      </c>
      <c r="DC29" s="777"/>
      <c r="DD29" s="777"/>
      <c r="DE29" s="777"/>
      <c r="DF29" s="778"/>
      <c r="DG29" s="776">
        <v>0</v>
      </c>
      <c r="DH29" s="777"/>
      <c r="DI29" s="777"/>
      <c r="DJ29" s="777"/>
      <c r="DK29" s="778"/>
      <c r="DL29" s="776">
        <v>2220</v>
      </c>
      <c r="DM29" s="777"/>
      <c r="DN29" s="777"/>
      <c r="DO29" s="777"/>
      <c r="DP29" s="778"/>
      <c r="DQ29" s="776">
        <v>222</v>
      </c>
      <c r="DR29" s="777"/>
      <c r="DS29" s="777"/>
      <c r="DT29" s="777"/>
      <c r="DU29" s="778"/>
      <c r="DV29" s="773"/>
      <c r="DW29" s="774"/>
      <c r="DX29" s="774"/>
      <c r="DY29" s="774"/>
      <c r="DZ29" s="779"/>
      <c r="EA29" s="230"/>
    </row>
    <row r="30" spans="1:131" ht="26.25" customHeight="1" x14ac:dyDescent="0.15">
      <c r="A30" s="242">
        <v>3</v>
      </c>
      <c r="B30" s="780" t="s">
        <v>398</v>
      </c>
      <c r="C30" s="781"/>
      <c r="D30" s="781"/>
      <c r="E30" s="781"/>
      <c r="F30" s="781"/>
      <c r="G30" s="781"/>
      <c r="H30" s="781"/>
      <c r="I30" s="781"/>
      <c r="J30" s="781"/>
      <c r="K30" s="781"/>
      <c r="L30" s="781"/>
      <c r="M30" s="781"/>
      <c r="N30" s="781"/>
      <c r="O30" s="781"/>
      <c r="P30" s="782"/>
      <c r="Q30" s="826">
        <v>91417.524999999994</v>
      </c>
      <c r="R30" s="827"/>
      <c r="S30" s="827"/>
      <c r="T30" s="827"/>
      <c r="U30" s="828"/>
      <c r="V30" s="829">
        <v>90984.426999999996</v>
      </c>
      <c r="W30" s="827"/>
      <c r="X30" s="827"/>
      <c r="Y30" s="827"/>
      <c r="Z30" s="828"/>
      <c r="AA30" s="829">
        <v>433.09800000000001</v>
      </c>
      <c r="AB30" s="827"/>
      <c r="AC30" s="827"/>
      <c r="AD30" s="827"/>
      <c r="AE30" s="830"/>
      <c r="AF30" s="786">
        <v>433</v>
      </c>
      <c r="AG30" s="787"/>
      <c r="AH30" s="787"/>
      <c r="AI30" s="787"/>
      <c r="AJ30" s="788"/>
      <c r="AK30" s="851">
        <v>40962.286</v>
      </c>
      <c r="AL30" s="844"/>
      <c r="AM30" s="844"/>
      <c r="AN30" s="844"/>
      <c r="AO30" s="844"/>
      <c r="AP30" s="844">
        <v>0</v>
      </c>
      <c r="AQ30" s="844"/>
      <c r="AR30" s="844"/>
      <c r="AS30" s="844"/>
      <c r="AT30" s="844"/>
      <c r="AU30" s="844">
        <v>0</v>
      </c>
      <c r="AV30" s="844"/>
      <c r="AW30" s="844"/>
      <c r="AX30" s="844"/>
      <c r="AY30" s="844"/>
      <c r="AZ30" s="845" t="s">
        <v>571</v>
      </c>
      <c r="BA30" s="845"/>
      <c r="BB30" s="845"/>
      <c r="BC30" s="845"/>
      <c r="BD30" s="845"/>
      <c r="BE30" s="846"/>
      <c r="BF30" s="846"/>
      <c r="BG30" s="846"/>
      <c r="BH30" s="846"/>
      <c r="BI30" s="847"/>
      <c r="BJ30" s="232"/>
      <c r="BK30" s="232"/>
      <c r="BL30" s="232"/>
      <c r="BM30" s="232"/>
      <c r="BN30" s="232"/>
      <c r="BO30" s="241"/>
      <c r="BP30" s="241"/>
      <c r="BQ30" s="238">
        <v>24</v>
      </c>
      <c r="BR30" s="239"/>
      <c r="BS30" s="773" t="s">
        <v>600</v>
      </c>
      <c r="BT30" s="774"/>
      <c r="BU30" s="774"/>
      <c r="BV30" s="774"/>
      <c r="BW30" s="774"/>
      <c r="BX30" s="774"/>
      <c r="BY30" s="774"/>
      <c r="BZ30" s="774"/>
      <c r="CA30" s="774"/>
      <c r="CB30" s="774"/>
      <c r="CC30" s="774"/>
      <c r="CD30" s="774"/>
      <c r="CE30" s="774"/>
      <c r="CF30" s="774"/>
      <c r="CG30" s="775"/>
      <c r="CH30" s="776">
        <v>269</v>
      </c>
      <c r="CI30" s="777"/>
      <c r="CJ30" s="777"/>
      <c r="CK30" s="777"/>
      <c r="CL30" s="778"/>
      <c r="CM30" s="848">
        <v>20537</v>
      </c>
      <c r="CN30" s="849"/>
      <c r="CO30" s="849"/>
      <c r="CP30" s="849"/>
      <c r="CQ30" s="850"/>
      <c r="CR30" s="848">
        <v>33</v>
      </c>
      <c r="CS30" s="849"/>
      <c r="CT30" s="849"/>
      <c r="CU30" s="849"/>
      <c r="CV30" s="850"/>
      <c r="CW30" s="776">
        <v>0</v>
      </c>
      <c r="CX30" s="777"/>
      <c r="CY30" s="777"/>
      <c r="CZ30" s="777"/>
      <c r="DA30" s="778"/>
      <c r="DB30" s="848">
        <v>0</v>
      </c>
      <c r="DC30" s="849"/>
      <c r="DD30" s="849"/>
      <c r="DE30" s="849"/>
      <c r="DF30" s="850"/>
      <c r="DG30" s="848">
        <v>0</v>
      </c>
      <c r="DH30" s="849"/>
      <c r="DI30" s="849"/>
      <c r="DJ30" s="849"/>
      <c r="DK30" s="850"/>
      <c r="DL30" s="776">
        <v>0</v>
      </c>
      <c r="DM30" s="777"/>
      <c r="DN30" s="777"/>
      <c r="DO30" s="777"/>
      <c r="DP30" s="778"/>
      <c r="DQ30" s="848">
        <v>0</v>
      </c>
      <c r="DR30" s="849"/>
      <c r="DS30" s="849"/>
      <c r="DT30" s="849"/>
      <c r="DU30" s="850"/>
      <c r="DV30" s="773"/>
      <c r="DW30" s="774"/>
      <c r="DX30" s="774"/>
      <c r="DY30" s="774"/>
      <c r="DZ30" s="779"/>
      <c r="EA30" s="230"/>
    </row>
    <row r="31" spans="1:131" ht="26.25" customHeight="1" x14ac:dyDescent="0.15">
      <c r="A31" s="242">
        <v>4</v>
      </c>
      <c r="B31" s="780" t="s">
        <v>399</v>
      </c>
      <c r="C31" s="781"/>
      <c r="D31" s="781"/>
      <c r="E31" s="781"/>
      <c r="F31" s="781"/>
      <c r="G31" s="781"/>
      <c r="H31" s="781"/>
      <c r="I31" s="781"/>
      <c r="J31" s="781"/>
      <c r="K31" s="781"/>
      <c r="L31" s="781"/>
      <c r="M31" s="781"/>
      <c r="N31" s="781"/>
      <c r="O31" s="781"/>
      <c r="P31" s="782"/>
      <c r="Q31" s="826">
        <v>425.71699999999998</v>
      </c>
      <c r="R31" s="827"/>
      <c r="S31" s="827"/>
      <c r="T31" s="827"/>
      <c r="U31" s="828"/>
      <c r="V31" s="829">
        <v>343.053</v>
      </c>
      <c r="W31" s="827"/>
      <c r="X31" s="827"/>
      <c r="Y31" s="827"/>
      <c r="Z31" s="828"/>
      <c r="AA31" s="829">
        <v>82.664000000000001</v>
      </c>
      <c r="AB31" s="827"/>
      <c r="AC31" s="827"/>
      <c r="AD31" s="827"/>
      <c r="AE31" s="830"/>
      <c r="AF31" s="786">
        <v>83</v>
      </c>
      <c r="AG31" s="787"/>
      <c r="AH31" s="787"/>
      <c r="AI31" s="787"/>
      <c r="AJ31" s="788"/>
      <c r="AK31" s="851">
        <v>236.956872</v>
      </c>
      <c r="AL31" s="844"/>
      <c r="AM31" s="844"/>
      <c r="AN31" s="844"/>
      <c r="AO31" s="844"/>
      <c r="AP31" s="844">
        <v>520.42899999999997</v>
      </c>
      <c r="AQ31" s="844"/>
      <c r="AR31" s="844"/>
      <c r="AS31" s="844"/>
      <c r="AT31" s="844"/>
      <c r="AU31" s="844">
        <v>442.36399999999998</v>
      </c>
      <c r="AV31" s="844"/>
      <c r="AW31" s="844"/>
      <c r="AX31" s="844"/>
      <c r="AY31" s="844"/>
      <c r="AZ31" s="845" t="s">
        <v>571</v>
      </c>
      <c r="BA31" s="845"/>
      <c r="BB31" s="845"/>
      <c r="BC31" s="845"/>
      <c r="BD31" s="845"/>
      <c r="BE31" s="846"/>
      <c r="BF31" s="846"/>
      <c r="BG31" s="846"/>
      <c r="BH31" s="846"/>
      <c r="BI31" s="847"/>
      <c r="BJ31" s="232"/>
      <c r="BK31" s="232"/>
      <c r="BL31" s="232"/>
      <c r="BM31" s="232"/>
      <c r="BN31" s="232"/>
      <c r="BO31" s="241"/>
      <c r="BP31" s="241"/>
      <c r="BQ31" s="238">
        <v>25</v>
      </c>
      <c r="BR31" s="239"/>
      <c r="BS31" s="773" t="s">
        <v>601</v>
      </c>
      <c r="BT31" s="774"/>
      <c r="BU31" s="774"/>
      <c r="BV31" s="774"/>
      <c r="BW31" s="774"/>
      <c r="BX31" s="774"/>
      <c r="BY31" s="774"/>
      <c r="BZ31" s="774"/>
      <c r="CA31" s="774"/>
      <c r="CB31" s="774"/>
      <c r="CC31" s="774"/>
      <c r="CD31" s="774"/>
      <c r="CE31" s="774"/>
      <c r="CF31" s="774"/>
      <c r="CG31" s="775"/>
      <c r="CH31" s="776">
        <v>-51</v>
      </c>
      <c r="CI31" s="777"/>
      <c r="CJ31" s="777"/>
      <c r="CK31" s="777"/>
      <c r="CL31" s="778"/>
      <c r="CM31" s="776">
        <v>3216</v>
      </c>
      <c r="CN31" s="777"/>
      <c r="CO31" s="777"/>
      <c r="CP31" s="777"/>
      <c r="CQ31" s="778"/>
      <c r="CR31" s="776">
        <v>1550</v>
      </c>
      <c r="CS31" s="777"/>
      <c r="CT31" s="777"/>
      <c r="CU31" s="777"/>
      <c r="CV31" s="778"/>
      <c r="CW31" s="776">
        <v>0</v>
      </c>
      <c r="CX31" s="777"/>
      <c r="CY31" s="777"/>
      <c r="CZ31" s="777"/>
      <c r="DA31" s="778"/>
      <c r="DB31" s="776">
        <v>0</v>
      </c>
      <c r="DC31" s="777"/>
      <c r="DD31" s="777"/>
      <c r="DE31" s="777"/>
      <c r="DF31" s="778"/>
      <c r="DG31" s="776">
        <v>0</v>
      </c>
      <c r="DH31" s="777"/>
      <c r="DI31" s="777"/>
      <c r="DJ31" s="777"/>
      <c r="DK31" s="778"/>
      <c r="DL31" s="776">
        <v>0</v>
      </c>
      <c r="DM31" s="777"/>
      <c r="DN31" s="777"/>
      <c r="DO31" s="777"/>
      <c r="DP31" s="778"/>
      <c r="DQ31" s="776">
        <v>0</v>
      </c>
      <c r="DR31" s="777"/>
      <c r="DS31" s="777"/>
      <c r="DT31" s="777"/>
      <c r="DU31" s="778"/>
      <c r="DV31" s="773"/>
      <c r="DW31" s="774"/>
      <c r="DX31" s="774"/>
      <c r="DY31" s="774"/>
      <c r="DZ31" s="779"/>
      <c r="EA31" s="230"/>
    </row>
    <row r="32" spans="1:131" ht="26.25" customHeight="1" x14ac:dyDescent="0.15">
      <c r="A32" s="242">
        <v>5</v>
      </c>
      <c r="B32" s="780" t="s">
        <v>400</v>
      </c>
      <c r="C32" s="781"/>
      <c r="D32" s="781"/>
      <c r="E32" s="781"/>
      <c r="F32" s="781"/>
      <c r="G32" s="781"/>
      <c r="H32" s="781"/>
      <c r="I32" s="781"/>
      <c r="J32" s="781"/>
      <c r="K32" s="781"/>
      <c r="L32" s="781"/>
      <c r="M32" s="781"/>
      <c r="N32" s="781"/>
      <c r="O32" s="781"/>
      <c r="P32" s="782"/>
      <c r="Q32" s="826">
        <v>85325.866999999998</v>
      </c>
      <c r="R32" s="827"/>
      <c r="S32" s="827"/>
      <c r="T32" s="827"/>
      <c r="U32" s="828"/>
      <c r="V32" s="829">
        <v>77173.377999999997</v>
      </c>
      <c r="W32" s="827"/>
      <c r="X32" s="827"/>
      <c r="Y32" s="827"/>
      <c r="Z32" s="828"/>
      <c r="AA32" s="829">
        <v>8152.4889999999996</v>
      </c>
      <c r="AB32" s="827"/>
      <c r="AC32" s="827"/>
      <c r="AD32" s="827"/>
      <c r="AE32" s="830"/>
      <c r="AF32" s="786">
        <v>30424</v>
      </c>
      <c r="AG32" s="787"/>
      <c r="AH32" s="787"/>
      <c r="AI32" s="787"/>
      <c r="AJ32" s="788"/>
      <c r="AK32" s="851">
        <v>3442.431</v>
      </c>
      <c r="AL32" s="844"/>
      <c r="AM32" s="844"/>
      <c r="AN32" s="844"/>
      <c r="AO32" s="844"/>
      <c r="AP32" s="844">
        <v>165645.93299999999</v>
      </c>
      <c r="AQ32" s="844"/>
      <c r="AR32" s="844"/>
      <c r="AS32" s="844"/>
      <c r="AT32" s="844"/>
      <c r="AU32" s="844">
        <v>3147.2719999999999</v>
      </c>
      <c r="AV32" s="844"/>
      <c r="AW32" s="844"/>
      <c r="AX32" s="844"/>
      <c r="AY32" s="844"/>
      <c r="AZ32" s="845" t="s">
        <v>571</v>
      </c>
      <c r="BA32" s="845"/>
      <c r="BB32" s="845"/>
      <c r="BC32" s="845"/>
      <c r="BD32" s="845"/>
      <c r="BE32" s="846" t="s">
        <v>401</v>
      </c>
      <c r="BF32" s="846"/>
      <c r="BG32" s="846"/>
      <c r="BH32" s="846"/>
      <c r="BI32" s="847"/>
      <c r="BJ32" s="232"/>
      <c r="BK32" s="232"/>
      <c r="BL32" s="232"/>
      <c r="BM32" s="232"/>
      <c r="BN32" s="232"/>
      <c r="BO32" s="241"/>
      <c r="BP32" s="241"/>
      <c r="BQ32" s="238">
        <v>26</v>
      </c>
      <c r="BR32" s="239"/>
      <c r="BS32" s="773" t="s">
        <v>602</v>
      </c>
      <c r="BT32" s="774"/>
      <c r="BU32" s="774"/>
      <c r="BV32" s="774"/>
      <c r="BW32" s="774"/>
      <c r="BX32" s="774"/>
      <c r="BY32" s="774"/>
      <c r="BZ32" s="774"/>
      <c r="CA32" s="774"/>
      <c r="CB32" s="774"/>
      <c r="CC32" s="774"/>
      <c r="CD32" s="774"/>
      <c r="CE32" s="774"/>
      <c r="CF32" s="774"/>
      <c r="CG32" s="775"/>
      <c r="CH32" s="848">
        <v>1103</v>
      </c>
      <c r="CI32" s="849"/>
      <c r="CJ32" s="849"/>
      <c r="CK32" s="849"/>
      <c r="CL32" s="850"/>
      <c r="CM32" s="776">
        <v>35864</v>
      </c>
      <c r="CN32" s="777"/>
      <c r="CO32" s="777"/>
      <c r="CP32" s="777"/>
      <c r="CQ32" s="778"/>
      <c r="CR32" s="848">
        <v>32197</v>
      </c>
      <c r="CS32" s="849"/>
      <c r="CT32" s="849"/>
      <c r="CU32" s="849"/>
      <c r="CV32" s="850"/>
      <c r="CW32" s="848">
        <v>281</v>
      </c>
      <c r="CX32" s="849"/>
      <c r="CY32" s="849"/>
      <c r="CZ32" s="849"/>
      <c r="DA32" s="850"/>
      <c r="DB32" s="848">
        <v>35487</v>
      </c>
      <c r="DC32" s="849"/>
      <c r="DD32" s="849"/>
      <c r="DE32" s="849"/>
      <c r="DF32" s="850"/>
      <c r="DG32" s="848">
        <v>0</v>
      </c>
      <c r="DH32" s="849"/>
      <c r="DI32" s="849"/>
      <c r="DJ32" s="849"/>
      <c r="DK32" s="850"/>
      <c r="DL32" s="776">
        <v>34059</v>
      </c>
      <c r="DM32" s="777"/>
      <c r="DN32" s="777"/>
      <c r="DO32" s="777"/>
      <c r="DP32" s="778"/>
      <c r="DQ32" s="848">
        <v>3406</v>
      </c>
      <c r="DR32" s="849"/>
      <c r="DS32" s="849"/>
      <c r="DT32" s="849"/>
      <c r="DU32" s="850"/>
      <c r="DV32" s="773"/>
      <c r="DW32" s="774"/>
      <c r="DX32" s="774"/>
      <c r="DY32" s="774"/>
      <c r="DZ32" s="779"/>
      <c r="EA32" s="230"/>
    </row>
    <row r="33" spans="1:131" ht="26.25" customHeight="1" x14ac:dyDescent="0.15">
      <c r="A33" s="242">
        <v>6</v>
      </c>
      <c r="B33" s="780" t="s">
        <v>402</v>
      </c>
      <c r="C33" s="781"/>
      <c r="D33" s="781"/>
      <c r="E33" s="781"/>
      <c r="F33" s="781"/>
      <c r="G33" s="781"/>
      <c r="H33" s="781"/>
      <c r="I33" s="781"/>
      <c r="J33" s="781"/>
      <c r="K33" s="781"/>
      <c r="L33" s="781"/>
      <c r="M33" s="781"/>
      <c r="N33" s="781"/>
      <c r="O33" s="781"/>
      <c r="P33" s="782"/>
      <c r="Q33" s="826">
        <v>2732.3649999999998</v>
      </c>
      <c r="R33" s="827"/>
      <c r="S33" s="827"/>
      <c r="T33" s="827"/>
      <c r="U33" s="828"/>
      <c r="V33" s="829">
        <v>2089.1419999999998</v>
      </c>
      <c r="W33" s="827"/>
      <c r="X33" s="827"/>
      <c r="Y33" s="827"/>
      <c r="Z33" s="828"/>
      <c r="AA33" s="829">
        <v>643.22299999999996</v>
      </c>
      <c r="AB33" s="827"/>
      <c r="AC33" s="827"/>
      <c r="AD33" s="827"/>
      <c r="AE33" s="830"/>
      <c r="AF33" s="786">
        <v>4343</v>
      </c>
      <c r="AG33" s="787"/>
      <c r="AH33" s="787"/>
      <c r="AI33" s="787"/>
      <c r="AJ33" s="788"/>
      <c r="AK33" s="851">
        <v>1.04</v>
      </c>
      <c r="AL33" s="844"/>
      <c r="AM33" s="844"/>
      <c r="AN33" s="844"/>
      <c r="AO33" s="844"/>
      <c r="AP33" s="844">
        <v>3773.4639999999999</v>
      </c>
      <c r="AQ33" s="844"/>
      <c r="AR33" s="844"/>
      <c r="AS33" s="844"/>
      <c r="AT33" s="844"/>
      <c r="AU33" s="844">
        <v>0</v>
      </c>
      <c r="AV33" s="844"/>
      <c r="AW33" s="844"/>
      <c r="AX33" s="844"/>
      <c r="AY33" s="844"/>
      <c r="AZ33" s="845" t="s">
        <v>571</v>
      </c>
      <c r="BA33" s="845"/>
      <c r="BB33" s="845"/>
      <c r="BC33" s="845"/>
      <c r="BD33" s="845"/>
      <c r="BE33" s="846" t="s">
        <v>401</v>
      </c>
      <c r="BF33" s="846"/>
      <c r="BG33" s="846"/>
      <c r="BH33" s="846"/>
      <c r="BI33" s="847"/>
      <c r="BJ33" s="232"/>
      <c r="BK33" s="232"/>
      <c r="BL33" s="232"/>
      <c r="BM33" s="232"/>
      <c r="BN33" s="232"/>
      <c r="BO33" s="241"/>
      <c r="BP33" s="241"/>
      <c r="BQ33" s="238">
        <v>27</v>
      </c>
      <c r="BR33" s="239"/>
      <c r="BS33" s="789" t="s">
        <v>603</v>
      </c>
      <c r="BT33" s="790"/>
      <c r="BU33" s="790"/>
      <c r="BV33" s="790"/>
      <c r="BW33" s="790"/>
      <c r="BX33" s="790"/>
      <c r="BY33" s="790"/>
      <c r="BZ33" s="790"/>
      <c r="CA33" s="790"/>
      <c r="CB33" s="790"/>
      <c r="CC33" s="790"/>
      <c r="CD33" s="790"/>
      <c r="CE33" s="790"/>
      <c r="CF33" s="790"/>
      <c r="CG33" s="791"/>
      <c r="CH33" s="776">
        <v>26</v>
      </c>
      <c r="CI33" s="777"/>
      <c r="CJ33" s="777"/>
      <c r="CK33" s="777"/>
      <c r="CL33" s="778"/>
      <c r="CM33" s="852">
        <v>7144</v>
      </c>
      <c r="CN33" s="853"/>
      <c r="CO33" s="853"/>
      <c r="CP33" s="853"/>
      <c r="CQ33" s="854"/>
      <c r="CR33" s="776">
        <v>100</v>
      </c>
      <c r="CS33" s="777"/>
      <c r="CT33" s="777"/>
      <c r="CU33" s="777"/>
      <c r="CV33" s="778"/>
      <c r="CW33" s="776">
        <v>68</v>
      </c>
      <c r="CX33" s="777"/>
      <c r="CY33" s="777"/>
      <c r="CZ33" s="777"/>
      <c r="DA33" s="778"/>
      <c r="DB33" s="776">
        <v>0</v>
      </c>
      <c r="DC33" s="777"/>
      <c r="DD33" s="777"/>
      <c r="DE33" s="777"/>
      <c r="DF33" s="778"/>
      <c r="DG33" s="776">
        <v>0</v>
      </c>
      <c r="DH33" s="777"/>
      <c r="DI33" s="777"/>
      <c r="DJ33" s="777"/>
      <c r="DK33" s="778"/>
      <c r="DL33" s="852">
        <v>0</v>
      </c>
      <c r="DM33" s="853"/>
      <c r="DN33" s="853"/>
      <c r="DO33" s="853"/>
      <c r="DP33" s="854"/>
      <c r="DQ33" s="776">
        <v>0</v>
      </c>
      <c r="DR33" s="777"/>
      <c r="DS33" s="777"/>
      <c r="DT33" s="777"/>
      <c r="DU33" s="778"/>
      <c r="DV33" s="773"/>
      <c r="DW33" s="774"/>
      <c r="DX33" s="774"/>
      <c r="DY33" s="774"/>
      <c r="DZ33" s="779"/>
      <c r="EA33" s="230"/>
    </row>
    <row r="34" spans="1:131" ht="26.25" customHeight="1" x14ac:dyDescent="0.15">
      <c r="A34" s="242">
        <v>7</v>
      </c>
      <c r="B34" s="780" t="s">
        <v>403</v>
      </c>
      <c r="C34" s="781"/>
      <c r="D34" s="781"/>
      <c r="E34" s="781"/>
      <c r="F34" s="781"/>
      <c r="G34" s="781"/>
      <c r="H34" s="781"/>
      <c r="I34" s="781"/>
      <c r="J34" s="781"/>
      <c r="K34" s="781"/>
      <c r="L34" s="781"/>
      <c r="M34" s="781"/>
      <c r="N34" s="781"/>
      <c r="O34" s="781"/>
      <c r="P34" s="782"/>
      <c r="Q34" s="826">
        <v>19568.173999999999</v>
      </c>
      <c r="R34" s="827"/>
      <c r="S34" s="827"/>
      <c r="T34" s="827"/>
      <c r="U34" s="828"/>
      <c r="V34" s="829">
        <v>20889.482</v>
      </c>
      <c r="W34" s="827"/>
      <c r="X34" s="827"/>
      <c r="Y34" s="827"/>
      <c r="Z34" s="828"/>
      <c r="AA34" s="829">
        <v>-740.04200000000003</v>
      </c>
      <c r="AB34" s="827"/>
      <c r="AC34" s="827"/>
      <c r="AD34" s="827"/>
      <c r="AE34" s="830"/>
      <c r="AF34" s="786">
        <v>5468</v>
      </c>
      <c r="AG34" s="787"/>
      <c r="AH34" s="787"/>
      <c r="AI34" s="787"/>
      <c r="AJ34" s="788"/>
      <c r="AK34" s="851">
        <v>778.15800000000002</v>
      </c>
      <c r="AL34" s="844"/>
      <c r="AM34" s="844"/>
      <c r="AN34" s="844"/>
      <c r="AO34" s="844"/>
      <c r="AP34" s="844">
        <v>3337.4</v>
      </c>
      <c r="AQ34" s="844"/>
      <c r="AR34" s="844"/>
      <c r="AS34" s="844"/>
      <c r="AT34" s="844"/>
      <c r="AU34" s="844">
        <v>997.88199999999995</v>
      </c>
      <c r="AV34" s="844"/>
      <c r="AW34" s="844"/>
      <c r="AX34" s="844"/>
      <c r="AY34" s="844"/>
      <c r="AZ34" s="845" t="s">
        <v>571</v>
      </c>
      <c r="BA34" s="845"/>
      <c r="BB34" s="845"/>
      <c r="BC34" s="845"/>
      <c r="BD34" s="845"/>
      <c r="BE34" s="846" t="s">
        <v>401</v>
      </c>
      <c r="BF34" s="846"/>
      <c r="BG34" s="846"/>
      <c r="BH34" s="846"/>
      <c r="BI34" s="847"/>
      <c r="BJ34" s="232"/>
      <c r="BK34" s="232"/>
      <c r="BL34" s="232"/>
      <c r="BM34" s="232"/>
      <c r="BN34" s="232"/>
      <c r="BO34" s="241"/>
      <c r="BP34" s="241"/>
      <c r="BQ34" s="238">
        <v>28</v>
      </c>
      <c r="BR34" s="239"/>
      <c r="BS34" s="773" t="s">
        <v>604</v>
      </c>
      <c r="BT34" s="774"/>
      <c r="BU34" s="774"/>
      <c r="BV34" s="774"/>
      <c r="BW34" s="774"/>
      <c r="BX34" s="774"/>
      <c r="BY34" s="774"/>
      <c r="BZ34" s="774"/>
      <c r="CA34" s="774"/>
      <c r="CB34" s="774"/>
      <c r="CC34" s="774"/>
      <c r="CD34" s="774"/>
      <c r="CE34" s="774"/>
      <c r="CF34" s="774"/>
      <c r="CG34" s="775"/>
      <c r="CH34" s="776">
        <v>434</v>
      </c>
      <c r="CI34" s="777"/>
      <c r="CJ34" s="777"/>
      <c r="CK34" s="777"/>
      <c r="CL34" s="778"/>
      <c r="CM34" s="776">
        <v>5631</v>
      </c>
      <c r="CN34" s="777"/>
      <c r="CO34" s="777"/>
      <c r="CP34" s="777"/>
      <c r="CQ34" s="778"/>
      <c r="CR34" s="776">
        <v>6400</v>
      </c>
      <c r="CS34" s="777"/>
      <c r="CT34" s="777"/>
      <c r="CU34" s="777"/>
      <c r="CV34" s="778"/>
      <c r="CW34" s="776">
        <v>0</v>
      </c>
      <c r="CX34" s="777"/>
      <c r="CY34" s="777"/>
      <c r="CZ34" s="777"/>
      <c r="DA34" s="778"/>
      <c r="DB34" s="776">
        <v>0</v>
      </c>
      <c r="DC34" s="777"/>
      <c r="DD34" s="777"/>
      <c r="DE34" s="777"/>
      <c r="DF34" s="778"/>
      <c r="DG34" s="776">
        <v>0</v>
      </c>
      <c r="DH34" s="777"/>
      <c r="DI34" s="777"/>
      <c r="DJ34" s="777"/>
      <c r="DK34" s="778"/>
      <c r="DL34" s="776">
        <v>0</v>
      </c>
      <c r="DM34" s="777"/>
      <c r="DN34" s="777"/>
      <c r="DO34" s="777"/>
      <c r="DP34" s="778"/>
      <c r="DQ34" s="776">
        <v>0</v>
      </c>
      <c r="DR34" s="777"/>
      <c r="DS34" s="777"/>
      <c r="DT34" s="777"/>
      <c r="DU34" s="778"/>
      <c r="DV34" s="773"/>
      <c r="DW34" s="774"/>
      <c r="DX34" s="774"/>
      <c r="DY34" s="774"/>
      <c r="DZ34" s="779"/>
      <c r="EA34" s="230"/>
    </row>
    <row r="35" spans="1:131" ht="26.25" customHeight="1" x14ac:dyDescent="0.15">
      <c r="A35" s="242">
        <v>8</v>
      </c>
      <c r="B35" s="780" t="s">
        <v>404</v>
      </c>
      <c r="C35" s="781"/>
      <c r="D35" s="781"/>
      <c r="E35" s="781"/>
      <c r="F35" s="781"/>
      <c r="G35" s="781"/>
      <c r="H35" s="781"/>
      <c r="I35" s="781"/>
      <c r="J35" s="781"/>
      <c r="K35" s="781"/>
      <c r="L35" s="781"/>
      <c r="M35" s="781"/>
      <c r="N35" s="781"/>
      <c r="O35" s="781"/>
      <c r="P35" s="782"/>
      <c r="Q35" s="826">
        <v>16326.764999999999</v>
      </c>
      <c r="R35" s="827"/>
      <c r="S35" s="827"/>
      <c r="T35" s="827"/>
      <c r="U35" s="828"/>
      <c r="V35" s="829">
        <v>42199.580999999998</v>
      </c>
      <c r="W35" s="827"/>
      <c r="X35" s="827"/>
      <c r="Y35" s="827"/>
      <c r="Z35" s="828"/>
      <c r="AA35" s="829">
        <v>4127.1840000000002</v>
      </c>
      <c r="AB35" s="827"/>
      <c r="AC35" s="827"/>
      <c r="AD35" s="827"/>
      <c r="AE35" s="830"/>
      <c r="AF35" s="786" t="s">
        <v>122</v>
      </c>
      <c r="AG35" s="787"/>
      <c r="AH35" s="787"/>
      <c r="AI35" s="787"/>
      <c r="AJ35" s="788"/>
      <c r="AK35" s="851">
        <v>6371.6459999999997</v>
      </c>
      <c r="AL35" s="844"/>
      <c r="AM35" s="844"/>
      <c r="AN35" s="844"/>
      <c r="AO35" s="844"/>
      <c r="AP35" s="844">
        <v>306877.14500000002</v>
      </c>
      <c r="AQ35" s="844"/>
      <c r="AR35" s="844"/>
      <c r="AS35" s="844"/>
      <c r="AT35" s="844"/>
      <c r="AU35" s="844">
        <v>39587.150999999998</v>
      </c>
      <c r="AV35" s="844"/>
      <c r="AW35" s="844"/>
      <c r="AX35" s="844"/>
      <c r="AY35" s="844"/>
      <c r="AZ35" s="845" t="s">
        <v>571</v>
      </c>
      <c r="BA35" s="845"/>
      <c r="BB35" s="845"/>
      <c r="BC35" s="845"/>
      <c r="BD35" s="845"/>
      <c r="BE35" s="846" t="s">
        <v>401</v>
      </c>
      <c r="BF35" s="846"/>
      <c r="BG35" s="846"/>
      <c r="BH35" s="846"/>
      <c r="BI35" s="847"/>
      <c r="BJ35" s="232"/>
      <c r="BK35" s="232"/>
      <c r="BL35" s="232"/>
      <c r="BM35" s="232"/>
      <c r="BN35" s="232"/>
      <c r="BO35" s="241"/>
      <c r="BP35" s="241"/>
      <c r="BQ35" s="238">
        <v>29</v>
      </c>
      <c r="BR35" s="239"/>
      <c r="BS35" s="773" t="s">
        <v>605</v>
      </c>
      <c r="BT35" s="774"/>
      <c r="BU35" s="774"/>
      <c r="BV35" s="774"/>
      <c r="BW35" s="774"/>
      <c r="BX35" s="774"/>
      <c r="BY35" s="774"/>
      <c r="BZ35" s="774"/>
      <c r="CA35" s="774"/>
      <c r="CB35" s="774"/>
      <c r="CC35" s="774"/>
      <c r="CD35" s="774"/>
      <c r="CE35" s="774"/>
      <c r="CF35" s="774"/>
      <c r="CG35" s="775"/>
      <c r="CH35" s="776">
        <v>456</v>
      </c>
      <c r="CI35" s="777"/>
      <c r="CJ35" s="777"/>
      <c r="CK35" s="777"/>
      <c r="CL35" s="778"/>
      <c r="CM35" s="776">
        <v>6810</v>
      </c>
      <c r="CN35" s="777"/>
      <c r="CO35" s="777"/>
      <c r="CP35" s="777"/>
      <c r="CQ35" s="778"/>
      <c r="CR35" s="776">
        <v>1921</v>
      </c>
      <c r="CS35" s="777"/>
      <c r="CT35" s="777"/>
      <c r="CU35" s="777"/>
      <c r="CV35" s="778"/>
      <c r="CW35" s="776">
        <v>0</v>
      </c>
      <c r="CX35" s="777"/>
      <c r="CY35" s="777"/>
      <c r="CZ35" s="777"/>
      <c r="DA35" s="778"/>
      <c r="DB35" s="776">
        <v>0</v>
      </c>
      <c r="DC35" s="777"/>
      <c r="DD35" s="777"/>
      <c r="DE35" s="777"/>
      <c r="DF35" s="778"/>
      <c r="DG35" s="776">
        <v>0</v>
      </c>
      <c r="DH35" s="777"/>
      <c r="DI35" s="777"/>
      <c r="DJ35" s="777"/>
      <c r="DK35" s="778"/>
      <c r="DL35" s="776">
        <v>0</v>
      </c>
      <c r="DM35" s="777"/>
      <c r="DN35" s="777"/>
      <c r="DO35" s="777"/>
      <c r="DP35" s="778"/>
      <c r="DQ35" s="776">
        <v>0</v>
      </c>
      <c r="DR35" s="777"/>
      <c r="DS35" s="777"/>
      <c r="DT35" s="777"/>
      <c r="DU35" s="778"/>
      <c r="DV35" s="773"/>
      <c r="DW35" s="774"/>
      <c r="DX35" s="774"/>
      <c r="DY35" s="774"/>
      <c r="DZ35" s="779"/>
      <c r="EA35" s="230"/>
    </row>
    <row r="36" spans="1:131" ht="26.25" customHeight="1" x14ac:dyDescent="0.15">
      <c r="A36" s="242">
        <v>9</v>
      </c>
      <c r="B36" s="780" t="s">
        <v>405</v>
      </c>
      <c r="C36" s="781"/>
      <c r="D36" s="781"/>
      <c r="E36" s="781"/>
      <c r="F36" s="781"/>
      <c r="G36" s="781"/>
      <c r="H36" s="781"/>
      <c r="I36" s="781"/>
      <c r="J36" s="781"/>
      <c r="K36" s="781"/>
      <c r="L36" s="781"/>
      <c r="M36" s="781"/>
      <c r="N36" s="781"/>
      <c r="O36" s="781"/>
      <c r="P36" s="782"/>
      <c r="Q36" s="826">
        <v>123993.371</v>
      </c>
      <c r="R36" s="827"/>
      <c r="S36" s="827"/>
      <c r="T36" s="827"/>
      <c r="U36" s="828"/>
      <c r="V36" s="829">
        <v>117411.963</v>
      </c>
      <c r="W36" s="827"/>
      <c r="X36" s="827"/>
      <c r="Y36" s="827"/>
      <c r="Z36" s="828"/>
      <c r="AA36" s="829">
        <v>6581.4080000000004</v>
      </c>
      <c r="AB36" s="827"/>
      <c r="AC36" s="827"/>
      <c r="AD36" s="827"/>
      <c r="AE36" s="830"/>
      <c r="AF36" s="786">
        <v>65040</v>
      </c>
      <c r="AG36" s="787"/>
      <c r="AH36" s="787"/>
      <c r="AI36" s="787"/>
      <c r="AJ36" s="788"/>
      <c r="AK36" s="851">
        <v>37903.093000000001</v>
      </c>
      <c r="AL36" s="844"/>
      <c r="AM36" s="844"/>
      <c r="AN36" s="844"/>
      <c r="AO36" s="844"/>
      <c r="AP36" s="844">
        <v>599184.31299999997</v>
      </c>
      <c r="AQ36" s="844"/>
      <c r="AR36" s="844"/>
      <c r="AS36" s="844"/>
      <c r="AT36" s="844"/>
      <c r="AU36" s="844">
        <v>391267.35600000003</v>
      </c>
      <c r="AV36" s="844"/>
      <c r="AW36" s="844"/>
      <c r="AX36" s="844"/>
      <c r="AY36" s="844"/>
      <c r="AZ36" s="845" t="s">
        <v>571</v>
      </c>
      <c r="BA36" s="845"/>
      <c r="BB36" s="845"/>
      <c r="BC36" s="845"/>
      <c r="BD36" s="845"/>
      <c r="BE36" s="846" t="s">
        <v>401</v>
      </c>
      <c r="BF36" s="846"/>
      <c r="BG36" s="846"/>
      <c r="BH36" s="846"/>
      <c r="BI36" s="847"/>
      <c r="BJ36" s="232"/>
      <c r="BK36" s="232"/>
      <c r="BL36" s="232"/>
      <c r="BM36" s="232"/>
      <c r="BN36" s="232"/>
      <c r="BO36" s="241"/>
      <c r="BP36" s="241"/>
      <c r="BQ36" s="238">
        <v>30</v>
      </c>
      <c r="BR36" s="239"/>
      <c r="BS36" s="773" t="s">
        <v>606</v>
      </c>
      <c r="BT36" s="774"/>
      <c r="BU36" s="774"/>
      <c r="BV36" s="774"/>
      <c r="BW36" s="774"/>
      <c r="BX36" s="774"/>
      <c r="BY36" s="774"/>
      <c r="BZ36" s="774"/>
      <c r="CA36" s="774"/>
      <c r="CB36" s="774"/>
      <c r="CC36" s="774"/>
      <c r="CD36" s="774"/>
      <c r="CE36" s="774"/>
      <c r="CF36" s="774"/>
      <c r="CG36" s="775"/>
      <c r="CH36" s="776">
        <v>1501</v>
      </c>
      <c r="CI36" s="777"/>
      <c r="CJ36" s="777"/>
      <c r="CK36" s="777"/>
      <c r="CL36" s="778"/>
      <c r="CM36" s="776">
        <v>32437</v>
      </c>
      <c r="CN36" s="777"/>
      <c r="CO36" s="777"/>
      <c r="CP36" s="777"/>
      <c r="CQ36" s="778"/>
      <c r="CR36" s="776">
        <v>28292</v>
      </c>
      <c r="CS36" s="777"/>
      <c r="CT36" s="777"/>
      <c r="CU36" s="777"/>
      <c r="CV36" s="778"/>
      <c r="CW36" s="776">
        <v>0</v>
      </c>
      <c r="CX36" s="777"/>
      <c r="CY36" s="777"/>
      <c r="CZ36" s="777"/>
      <c r="DA36" s="778"/>
      <c r="DB36" s="776">
        <v>0</v>
      </c>
      <c r="DC36" s="777"/>
      <c r="DD36" s="777"/>
      <c r="DE36" s="777"/>
      <c r="DF36" s="778"/>
      <c r="DG36" s="776">
        <v>0</v>
      </c>
      <c r="DH36" s="777"/>
      <c r="DI36" s="777"/>
      <c r="DJ36" s="777"/>
      <c r="DK36" s="778"/>
      <c r="DL36" s="776">
        <v>0</v>
      </c>
      <c r="DM36" s="777"/>
      <c r="DN36" s="777"/>
      <c r="DO36" s="777"/>
      <c r="DP36" s="778"/>
      <c r="DQ36" s="776">
        <v>0</v>
      </c>
      <c r="DR36" s="777"/>
      <c r="DS36" s="777"/>
      <c r="DT36" s="777"/>
      <c r="DU36" s="778"/>
      <c r="DV36" s="773"/>
      <c r="DW36" s="774"/>
      <c r="DX36" s="774"/>
      <c r="DY36" s="774"/>
      <c r="DZ36" s="779"/>
      <c r="EA36" s="230"/>
    </row>
    <row r="37" spans="1:131" ht="26.25" customHeight="1" x14ac:dyDescent="0.15">
      <c r="A37" s="242">
        <v>10</v>
      </c>
      <c r="B37" s="780" t="s">
        <v>406</v>
      </c>
      <c r="C37" s="781"/>
      <c r="D37" s="781"/>
      <c r="E37" s="781"/>
      <c r="F37" s="781"/>
      <c r="G37" s="781"/>
      <c r="H37" s="781"/>
      <c r="I37" s="781"/>
      <c r="J37" s="781"/>
      <c r="K37" s="781"/>
      <c r="L37" s="781"/>
      <c r="M37" s="781"/>
      <c r="N37" s="781"/>
      <c r="O37" s="781"/>
      <c r="P37" s="782"/>
      <c r="Q37" s="826">
        <f>31523.484+2051.683+9029.635</f>
        <v>42604.802000000003</v>
      </c>
      <c r="R37" s="827"/>
      <c r="S37" s="827"/>
      <c r="T37" s="827"/>
      <c r="U37" s="828"/>
      <c r="V37" s="829">
        <v>43447.8</v>
      </c>
      <c r="W37" s="827"/>
      <c r="X37" s="827"/>
      <c r="Y37" s="827"/>
      <c r="Z37" s="828"/>
      <c r="AA37" s="829">
        <v>-842.99699999999996</v>
      </c>
      <c r="AB37" s="827"/>
      <c r="AC37" s="827"/>
      <c r="AD37" s="827"/>
      <c r="AE37" s="830"/>
      <c r="AF37" s="786">
        <v>7759</v>
      </c>
      <c r="AG37" s="787"/>
      <c r="AH37" s="787"/>
      <c r="AI37" s="787"/>
      <c r="AJ37" s="788"/>
      <c r="AK37" s="851">
        <f>2260.247+2176.926+2844.311</f>
        <v>7281.4840000000004</v>
      </c>
      <c r="AL37" s="844"/>
      <c r="AM37" s="844"/>
      <c r="AN37" s="844"/>
      <c r="AO37" s="844"/>
      <c r="AP37" s="844">
        <v>65701.137000000002</v>
      </c>
      <c r="AQ37" s="844"/>
      <c r="AR37" s="844"/>
      <c r="AS37" s="844"/>
      <c r="AT37" s="844"/>
      <c r="AU37" s="844">
        <v>38882.476999999999</v>
      </c>
      <c r="AV37" s="844"/>
      <c r="AW37" s="844"/>
      <c r="AX37" s="844"/>
      <c r="AY37" s="844"/>
      <c r="AZ37" s="845" t="s">
        <v>571</v>
      </c>
      <c r="BA37" s="845"/>
      <c r="BB37" s="845"/>
      <c r="BC37" s="845"/>
      <c r="BD37" s="845"/>
      <c r="BE37" s="846" t="s">
        <v>401</v>
      </c>
      <c r="BF37" s="846"/>
      <c r="BG37" s="846"/>
      <c r="BH37" s="846"/>
      <c r="BI37" s="847"/>
      <c r="BJ37" s="232"/>
      <c r="BK37" s="232"/>
      <c r="BL37" s="232"/>
      <c r="BM37" s="232"/>
      <c r="BN37" s="232"/>
      <c r="BO37" s="241"/>
      <c r="BP37" s="241"/>
      <c r="BQ37" s="238">
        <v>31</v>
      </c>
      <c r="BR37" s="239"/>
      <c r="BS37" s="789" t="s">
        <v>607</v>
      </c>
      <c r="BT37" s="790"/>
      <c r="BU37" s="790"/>
      <c r="BV37" s="790"/>
      <c r="BW37" s="790"/>
      <c r="BX37" s="790"/>
      <c r="BY37" s="790"/>
      <c r="BZ37" s="790"/>
      <c r="CA37" s="790"/>
      <c r="CB37" s="790"/>
      <c r="CC37" s="790"/>
      <c r="CD37" s="790"/>
      <c r="CE37" s="790"/>
      <c r="CF37" s="790"/>
      <c r="CG37" s="791"/>
      <c r="CH37" s="776">
        <v>17</v>
      </c>
      <c r="CI37" s="777"/>
      <c r="CJ37" s="777"/>
      <c r="CK37" s="777"/>
      <c r="CL37" s="778"/>
      <c r="CM37" s="776">
        <v>1604</v>
      </c>
      <c r="CN37" s="777"/>
      <c r="CO37" s="777"/>
      <c r="CP37" s="777"/>
      <c r="CQ37" s="778"/>
      <c r="CR37" s="776">
        <v>810</v>
      </c>
      <c r="CS37" s="777"/>
      <c r="CT37" s="777"/>
      <c r="CU37" s="777"/>
      <c r="CV37" s="778"/>
      <c r="CW37" s="776">
        <v>0</v>
      </c>
      <c r="CX37" s="777"/>
      <c r="CY37" s="777"/>
      <c r="CZ37" s="777"/>
      <c r="DA37" s="778"/>
      <c r="DB37" s="776">
        <v>0</v>
      </c>
      <c r="DC37" s="777"/>
      <c r="DD37" s="777"/>
      <c r="DE37" s="777"/>
      <c r="DF37" s="778"/>
      <c r="DG37" s="776">
        <v>0</v>
      </c>
      <c r="DH37" s="777"/>
      <c r="DI37" s="777"/>
      <c r="DJ37" s="777"/>
      <c r="DK37" s="778"/>
      <c r="DL37" s="776">
        <v>0</v>
      </c>
      <c r="DM37" s="777"/>
      <c r="DN37" s="777"/>
      <c r="DO37" s="777"/>
      <c r="DP37" s="778"/>
      <c r="DQ37" s="776">
        <v>0</v>
      </c>
      <c r="DR37" s="777"/>
      <c r="DS37" s="777"/>
      <c r="DT37" s="777"/>
      <c r="DU37" s="778"/>
      <c r="DV37" s="773"/>
      <c r="DW37" s="774"/>
      <c r="DX37" s="774"/>
      <c r="DY37" s="774"/>
      <c r="DZ37" s="779"/>
      <c r="EA37" s="230"/>
    </row>
    <row r="38" spans="1:131" ht="26.25" customHeight="1" x14ac:dyDescent="0.15">
      <c r="A38" s="242">
        <v>11</v>
      </c>
      <c r="B38" s="780" t="s">
        <v>407</v>
      </c>
      <c r="C38" s="781"/>
      <c r="D38" s="781"/>
      <c r="E38" s="781"/>
      <c r="F38" s="781"/>
      <c r="G38" s="781"/>
      <c r="H38" s="781"/>
      <c r="I38" s="781"/>
      <c r="J38" s="781"/>
      <c r="K38" s="781"/>
      <c r="L38" s="781"/>
      <c r="M38" s="781"/>
      <c r="N38" s="781"/>
      <c r="O38" s="781"/>
      <c r="P38" s="782"/>
      <c r="Q38" s="826">
        <v>13881.873</v>
      </c>
      <c r="R38" s="827"/>
      <c r="S38" s="827"/>
      <c r="T38" s="827"/>
      <c r="U38" s="828"/>
      <c r="V38" s="829">
        <v>10772.137000000001</v>
      </c>
      <c r="W38" s="827"/>
      <c r="X38" s="827"/>
      <c r="Y38" s="827"/>
      <c r="Z38" s="828"/>
      <c r="AA38" s="829">
        <v>3109.7359999999999</v>
      </c>
      <c r="AB38" s="827"/>
      <c r="AC38" s="827"/>
      <c r="AD38" s="827"/>
      <c r="AE38" s="830"/>
      <c r="AF38" s="786" t="s">
        <v>122</v>
      </c>
      <c r="AG38" s="787"/>
      <c r="AH38" s="787"/>
      <c r="AI38" s="787"/>
      <c r="AJ38" s="788"/>
      <c r="AK38" s="851">
        <v>0</v>
      </c>
      <c r="AL38" s="844"/>
      <c r="AM38" s="844"/>
      <c r="AN38" s="844"/>
      <c r="AO38" s="844"/>
      <c r="AP38" s="844">
        <v>98607</v>
      </c>
      <c r="AQ38" s="844"/>
      <c r="AR38" s="844"/>
      <c r="AS38" s="844"/>
      <c r="AT38" s="844"/>
      <c r="AU38" s="844">
        <v>4317.9409999999998</v>
      </c>
      <c r="AV38" s="844"/>
      <c r="AW38" s="844"/>
      <c r="AX38" s="844"/>
      <c r="AY38" s="844"/>
      <c r="AZ38" s="845" t="s">
        <v>571</v>
      </c>
      <c r="BA38" s="845"/>
      <c r="BB38" s="845"/>
      <c r="BC38" s="845"/>
      <c r="BD38" s="845"/>
      <c r="BE38" s="846" t="s">
        <v>401</v>
      </c>
      <c r="BF38" s="846"/>
      <c r="BG38" s="846"/>
      <c r="BH38" s="846"/>
      <c r="BI38" s="847"/>
      <c r="BJ38" s="232"/>
      <c r="BK38" s="232"/>
      <c r="BL38" s="232"/>
      <c r="BM38" s="232"/>
      <c r="BN38" s="232"/>
      <c r="BO38" s="241"/>
      <c r="BP38" s="241"/>
      <c r="BQ38" s="238">
        <v>32</v>
      </c>
      <c r="BR38" s="239"/>
      <c r="BS38" s="773" t="s">
        <v>608</v>
      </c>
      <c r="BT38" s="774"/>
      <c r="BU38" s="774"/>
      <c r="BV38" s="774"/>
      <c r="BW38" s="774"/>
      <c r="BX38" s="774"/>
      <c r="BY38" s="774"/>
      <c r="BZ38" s="774"/>
      <c r="CA38" s="774"/>
      <c r="CB38" s="774"/>
      <c r="CC38" s="774"/>
      <c r="CD38" s="774"/>
      <c r="CE38" s="774"/>
      <c r="CF38" s="774"/>
      <c r="CG38" s="775"/>
      <c r="CH38" s="776">
        <v>248</v>
      </c>
      <c r="CI38" s="777"/>
      <c r="CJ38" s="777"/>
      <c r="CK38" s="777"/>
      <c r="CL38" s="778"/>
      <c r="CM38" s="776">
        <v>5894</v>
      </c>
      <c r="CN38" s="777"/>
      <c r="CO38" s="777"/>
      <c r="CP38" s="777"/>
      <c r="CQ38" s="778"/>
      <c r="CR38" s="776">
        <v>2040</v>
      </c>
      <c r="CS38" s="777"/>
      <c r="CT38" s="777"/>
      <c r="CU38" s="777"/>
      <c r="CV38" s="778"/>
      <c r="CW38" s="776">
        <v>0</v>
      </c>
      <c r="CX38" s="777"/>
      <c r="CY38" s="777"/>
      <c r="CZ38" s="777"/>
      <c r="DA38" s="778"/>
      <c r="DB38" s="776">
        <v>0</v>
      </c>
      <c r="DC38" s="777"/>
      <c r="DD38" s="777"/>
      <c r="DE38" s="777"/>
      <c r="DF38" s="778"/>
      <c r="DG38" s="776">
        <v>0</v>
      </c>
      <c r="DH38" s="777"/>
      <c r="DI38" s="777"/>
      <c r="DJ38" s="777"/>
      <c r="DK38" s="778"/>
      <c r="DL38" s="776">
        <v>0</v>
      </c>
      <c r="DM38" s="777"/>
      <c r="DN38" s="777"/>
      <c r="DO38" s="777"/>
      <c r="DP38" s="778"/>
      <c r="DQ38" s="776">
        <v>0</v>
      </c>
      <c r="DR38" s="777"/>
      <c r="DS38" s="777"/>
      <c r="DT38" s="777"/>
      <c r="DU38" s="778"/>
      <c r="DV38" s="773"/>
      <c r="DW38" s="774"/>
      <c r="DX38" s="774"/>
      <c r="DY38" s="774"/>
      <c r="DZ38" s="779"/>
      <c r="EA38" s="230"/>
    </row>
    <row r="39" spans="1:131" ht="26.25" customHeight="1" x14ac:dyDescent="0.15">
      <c r="A39" s="242">
        <v>12</v>
      </c>
      <c r="B39" s="780" t="s">
        <v>408</v>
      </c>
      <c r="C39" s="781"/>
      <c r="D39" s="781"/>
      <c r="E39" s="781"/>
      <c r="F39" s="781"/>
      <c r="G39" s="781"/>
      <c r="H39" s="781"/>
      <c r="I39" s="781"/>
      <c r="J39" s="781"/>
      <c r="K39" s="781"/>
      <c r="L39" s="781"/>
      <c r="M39" s="781"/>
      <c r="N39" s="781"/>
      <c r="O39" s="781"/>
      <c r="P39" s="782"/>
      <c r="Q39" s="826">
        <v>34566.008000000002</v>
      </c>
      <c r="R39" s="827"/>
      <c r="S39" s="827"/>
      <c r="T39" s="827"/>
      <c r="U39" s="828"/>
      <c r="V39" s="829">
        <v>29714.178</v>
      </c>
      <c r="W39" s="827"/>
      <c r="X39" s="827"/>
      <c r="Y39" s="827"/>
      <c r="Z39" s="828"/>
      <c r="AA39" s="829">
        <v>4851.83</v>
      </c>
      <c r="AB39" s="827"/>
      <c r="AC39" s="827"/>
      <c r="AD39" s="827"/>
      <c r="AE39" s="830"/>
      <c r="AF39" s="786" t="s">
        <v>122</v>
      </c>
      <c r="AG39" s="787"/>
      <c r="AH39" s="787"/>
      <c r="AI39" s="787"/>
      <c r="AJ39" s="788"/>
      <c r="AK39" s="851">
        <v>164.23065099999999</v>
      </c>
      <c r="AL39" s="844"/>
      <c r="AM39" s="844"/>
      <c r="AN39" s="844"/>
      <c r="AO39" s="844"/>
      <c r="AP39" s="844">
        <v>96077.729000000007</v>
      </c>
      <c r="AQ39" s="844"/>
      <c r="AR39" s="844"/>
      <c r="AS39" s="844"/>
      <c r="AT39" s="844"/>
      <c r="AU39" s="844">
        <v>389.62</v>
      </c>
      <c r="AV39" s="844"/>
      <c r="AW39" s="844"/>
      <c r="AX39" s="844"/>
      <c r="AY39" s="844"/>
      <c r="AZ39" s="845" t="s">
        <v>571</v>
      </c>
      <c r="BA39" s="845"/>
      <c r="BB39" s="845"/>
      <c r="BC39" s="845"/>
      <c r="BD39" s="845"/>
      <c r="BE39" s="846" t="s">
        <v>409</v>
      </c>
      <c r="BF39" s="846"/>
      <c r="BG39" s="846"/>
      <c r="BH39" s="846"/>
      <c r="BI39" s="847"/>
      <c r="BJ39" s="232"/>
      <c r="BK39" s="232"/>
      <c r="BL39" s="232"/>
      <c r="BM39" s="232"/>
      <c r="BN39" s="232"/>
      <c r="BO39" s="241"/>
      <c r="BP39" s="241"/>
      <c r="BQ39" s="238">
        <v>33</v>
      </c>
      <c r="BR39" s="239"/>
      <c r="BS39" s="773" t="s">
        <v>609</v>
      </c>
      <c r="BT39" s="774"/>
      <c r="BU39" s="774"/>
      <c r="BV39" s="774"/>
      <c r="BW39" s="774"/>
      <c r="BX39" s="774"/>
      <c r="BY39" s="774"/>
      <c r="BZ39" s="774"/>
      <c r="CA39" s="774"/>
      <c r="CB39" s="774"/>
      <c r="CC39" s="774"/>
      <c r="CD39" s="774"/>
      <c r="CE39" s="774"/>
      <c r="CF39" s="774"/>
      <c r="CG39" s="775"/>
      <c r="CH39" s="776">
        <v>76</v>
      </c>
      <c r="CI39" s="777"/>
      <c r="CJ39" s="777"/>
      <c r="CK39" s="777"/>
      <c r="CL39" s="778"/>
      <c r="CM39" s="776">
        <v>367</v>
      </c>
      <c r="CN39" s="777"/>
      <c r="CO39" s="777"/>
      <c r="CP39" s="777"/>
      <c r="CQ39" s="778"/>
      <c r="CR39" s="776">
        <v>100</v>
      </c>
      <c r="CS39" s="777"/>
      <c r="CT39" s="777"/>
      <c r="CU39" s="777"/>
      <c r="CV39" s="778"/>
      <c r="CW39" s="776">
        <v>0</v>
      </c>
      <c r="CX39" s="777"/>
      <c r="CY39" s="777"/>
      <c r="CZ39" s="777"/>
      <c r="DA39" s="778"/>
      <c r="DB39" s="776">
        <v>0</v>
      </c>
      <c r="DC39" s="777"/>
      <c r="DD39" s="777"/>
      <c r="DE39" s="777"/>
      <c r="DF39" s="778"/>
      <c r="DG39" s="776">
        <v>0</v>
      </c>
      <c r="DH39" s="777"/>
      <c r="DI39" s="777"/>
      <c r="DJ39" s="777"/>
      <c r="DK39" s="778"/>
      <c r="DL39" s="776">
        <v>0</v>
      </c>
      <c r="DM39" s="777"/>
      <c r="DN39" s="777"/>
      <c r="DO39" s="777"/>
      <c r="DP39" s="778"/>
      <c r="DQ39" s="776">
        <v>0</v>
      </c>
      <c r="DR39" s="777"/>
      <c r="DS39" s="777"/>
      <c r="DT39" s="777"/>
      <c r="DU39" s="778"/>
      <c r="DV39" s="773"/>
      <c r="DW39" s="774"/>
      <c r="DX39" s="774"/>
      <c r="DY39" s="774"/>
      <c r="DZ39" s="779"/>
      <c r="EA39" s="230"/>
    </row>
    <row r="40" spans="1:131" ht="26.25" customHeight="1" x14ac:dyDescent="0.15">
      <c r="A40" s="238">
        <v>13</v>
      </c>
      <c r="B40" s="780" t="s">
        <v>410</v>
      </c>
      <c r="C40" s="781"/>
      <c r="D40" s="781"/>
      <c r="E40" s="781"/>
      <c r="F40" s="781"/>
      <c r="G40" s="781"/>
      <c r="H40" s="781"/>
      <c r="I40" s="781"/>
      <c r="J40" s="781"/>
      <c r="K40" s="781"/>
      <c r="L40" s="781"/>
      <c r="M40" s="781"/>
      <c r="N40" s="781"/>
      <c r="O40" s="781"/>
      <c r="P40" s="782"/>
      <c r="Q40" s="826">
        <v>6037.7979999999998</v>
      </c>
      <c r="R40" s="827"/>
      <c r="S40" s="827"/>
      <c r="T40" s="827"/>
      <c r="U40" s="828"/>
      <c r="V40" s="829">
        <v>5195.2169999999996</v>
      </c>
      <c r="W40" s="827"/>
      <c r="X40" s="827"/>
      <c r="Y40" s="827"/>
      <c r="Z40" s="828"/>
      <c r="AA40" s="829">
        <v>842.58100000000002</v>
      </c>
      <c r="AB40" s="827"/>
      <c r="AC40" s="827"/>
      <c r="AD40" s="827"/>
      <c r="AE40" s="830"/>
      <c r="AF40" s="786">
        <v>831</v>
      </c>
      <c r="AG40" s="787"/>
      <c r="AH40" s="787"/>
      <c r="AI40" s="787"/>
      <c r="AJ40" s="788"/>
      <c r="AK40" s="851">
        <v>210.404</v>
      </c>
      <c r="AL40" s="844"/>
      <c r="AM40" s="844"/>
      <c r="AN40" s="844"/>
      <c r="AO40" s="844"/>
      <c r="AP40" s="844">
        <v>10793.834000000001</v>
      </c>
      <c r="AQ40" s="844"/>
      <c r="AR40" s="844"/>
      <c r="AS40" s="844"/>
      <c r="AT40" s="844"/>
      <c r="AU40" s="844">
        <v>3216.5619999999999</v>
      </c>
      <c r="AV40" s="844"/>
      <c r="AW40" s="844"/>
      <c r="AX40" s="844"/>
      <c r="AY40" s="844"/>
      <c r="AZ40" s="845" t="s">
        <v>571</v>
      </c>
      <c r="BA40" s="845"/>
      <c r="BB40" s="845"/>
      <c r="BC40" s="845"/>
      <c r="BD40" s="845"/>
      <c r="BE40" s="846" t="s">
        <v>409</v>
      </c>
      <c r="BF40" s="846"/>
      <c r="BG40" s="846"/>
      <c r="BH40" s="846"/>
      <c r="BI40" s="847"/>
      <c r="BJ40" s="232"/>
      <c r="BK40" s="232"/>
      <c r="BL40" s="232"/>
      <c r="BM40" s="232"/>
      <c r="BN40" s="232"/>
      <c r="BO40" s="241"/>
      <c r="BP40" s="241"/>
      <c r="BQ40" s="238">
        <v>34</v>
      </c>
      <c r="BR40" s="239"/>
      <c r="BS40" s="773" t="s">
        <v>610</v>
      </c>
      <c r="BT40" s="774"/>
      <c r="BU40" s="774"/>
      <c r="BV40" s="774"/>
      <c r="BW40" s="774"/>
      <c r="BX40" s="774"/>
      <c r="BY40" s="774"/>
      <c r="BZ40" s="774"/>
      <c r="CA40" s="774"/>
      <c r="CB40" s="774"/>
      <c r="CC40" s="774"/>
      <c r="CD40" s="774"/>
      <c r="CE40" s="774"/>
      <c r="CF40" s="774"/>
      <c r="CG40" s="775"/>
      <c r="CH40" s="776">
        <v>231</v>
      </c>
      <c r="CI40" s="777"/>
      <c r="CJ40" s="777"/>
      <c r="CK40" s="777"/>
      <c r="CL40" s="778"/>
      <c r="CM40" s="776">
        <v>1470</v>
      </c>
      <c r="CN40" s="777"/>
      <c r="CO40" s="777"/>
      <c r="CP40" s="777"/>
      <c r="CQ40" s="778"/>
      <c r="CR40" s="776">
        <v>90</v>
      </c>
      <c r="CS40" s="777"/>
      <c r="CT40" s="777"/>
      <c r="CU40" s="777"/>
      <c r="CV40" s="778"/>
      <c r="CW40" s="776">
        <v>0</v>
      </c>
      <c r="CX40" s="777"/>
      <c r="CY40" s="777"/>
      <c r="CZ40" s="777"/>
      <c r="DA40" s="778"/>
      <c r="DB40" s="776">
        <v>0</v>
      </c>
      <c r="DC40" s="777"/>
      <c r="DD40" s="777"/>
      <c r="DE40" s="777"/>
      <c r="DF40" s="778"/>
      <c r="DG40" s="776">
        <v>0</v>
      </c>
      <c r="DH40" s="777"/>
      <c r="DI40" s="777"/>
      <c r="DJ40" s="777"/>
      <c r="DK40" s="778"/>
      <c r="DL40" s="776">
        <v>0</v>
      </c>
      <c r="DM40" s="777"/>
      <c r="DN40" s="777"/>
      <c r="DO40" s="777"/>
      <c r="DP40" s="778"/>
      <c r="DQ40" s="776">
        <v>0</v>
      </c>
      <c r="DR40" s="777"/>
      <c r="DS40" s="777"/>
      <c r="DT40" s="777"/>
      <c r="DU40" s="778"/>
      <c r="DV40" s="773"/>
      <c r="DW40" s="774"/>
      <c r="DX40" s="774"/>
      <c r="DY40" s="774"/>
      <c r="DZ40" s="779"/>
      <c r="EA40" s="230"/>
    </row>
    <row r="41" spans="1:131" ht="26.25" customHeight="1" x14ac:dyDescent="0.15">
      <c r="A41" s="238">
        <v>14</v>
      </c>
      <c r="B41" s="780" t="s">
        <v>411</v>
      </c>
      <c r="C41" s="781"/>
      <c r="D41" s="781"/>
      <c r="E41" s="781"/>
      <c r="F41" s="781"/>
      <c r="G41" s="781"/>
      <c r="H41" s="781"/>
      <c r="I41" s="781"/>
      <c r="J41" s="781"/>
      <c r="K41" s="781"/>
      <c r="L41" s="781"/>
      <c r="M41" s="781"/>
      <c r="N41" s="781"/>
      <c r="O41" s="781"/>
      <c r="P41" s="782"/>
      <c r="Q41" s="826">
        <v>3695.6260000000002</v>
      </c>
      <c r="R41" s="827"/>
      <c r="S41" s="827"/>
      <c r="T41" s="827"/>
      <c r="U41" s="828"/>
      <c r="V41" s="829">
        <v>3476.0889999999999</v>
      </c>
      <c r="W41" s="827"/>
      <c r="X41" s="827"/>
      <c r="Y41" s="827"/>
      <c r="Z41" s="828"/>
      <c r="AA41" s="829">
        <v>219.53700000000001</v>
      </c>
      <c r="AB41" s="827"/>
      <c r="AC41" s="827"/>
      <c r="AD41" s="827"/>
      <c r="AE41" s="830"/>
      <c r="AF41" s="786">
        <v>220</v>
      </c>
      <c r="AG41" s="787"/>
      <c r="AH41" s="787"/>
      <c r="AI41" s="787"/>
      <c r="AJ41" s="788"/>
      <c r="AK41" s="851">
        <v>2475.701</v>
      </c>
      <c r="AL41" s="844"/>
      <c r="AM41" s="844"/>
      <c r="AN41" s="844"/>
      <c r="AO41" s="844"/>
      <c r="AP41" s="844">
        <v>4522.5810000000001</v>
      </c>
      <c r="AQ41" s="844"/>
      <c r="AR41" s="844"/>
      <c r="AS41" s="844"/>
      <c r="AT41" s="844"/>
      <c r="AU41" s="844">
        <v>3622.587</v>
      </c>
      <c r="AV41" s="844"/>
      <c r="AW41" s="844"/>
      <c r="AX41" s="844"/>
      <c r="AY41" s="844"/>
      <c r="AZ41" s="845" t="s">
        <v>571</v>
      </c>
      <c r="BA41" s="845"/>
      <c r="BB41" s="845"/>
      <c r="BC41" s="845"/>
      <c r="BD41" s="845"/>
      <c r="BE41" s="846" t="s">
        <v>409</v>
      </c>
      <c r="BF41" s="846"/>
      <c r="BG41" s="846"/>
      <c r="BH41" s="846"/>
      <c r="BI41" s="847"/>
      <c r="BJ41" s="232"/>
      <c r="BK41" s="232"/>
      <c r="BL41" s="232"/>
      <c r="BM41" s="232"/>
      <c r="BN41" s="232"/>
      <c r="BO41" s="241"/>
      <c r="BP41" s="241"/>
      <c r="BQ41" s="238">
        <v>35</v>
      </c>
      <c r="BR41" s="239"/>
      <c r="BS41" s="773" t="s">
        <v>611</v>
      </c>
      <c r="BT41" s="774"/>
      <c r="BU41" s="774"/>
      <c r="BV41" s="774"/>
      <c r="BW41" s="774"/>
      <c r="BX41" s="774"/>
      <c r="BY41" s="774"/>
      <c r="BZ41" s="774"/>
      <c r="CA41" s="774"/>
      <c r="CB41" s="774"/>
      <c r="CC41" s="774"/>
      <c r="CD41" s="774"/>
      <c r="CE41" s="774"/>
      <c r="CF41" s="774"/>
      <c r="CG41" s="775"/>
      <c r="CH41" s="776">
        <v>-87</v>
      </c>
      <c r="CI41" s="777"/>
      <c r="CJ41" s="777"/>
      <c r="CK41" s="777"/>
      <c r="CL41" s="778"/>
      <c r="CM41" s="776">
        <v>173</v>
      </c>
      <c r="CN41" s="777"/>
      <c r="CO41" s="777"/>
      <c r="CP41" s="777"/>
      <c r="CQ41" s="778"/>
      <c r="CR41" s="776">
        <v>100</v>
      </c>
      <c r="CS41" s="777"/>
      <c r="CT41" s="777"/>
      <c r="CU41" s="777"/>
      <c r="CV41" s="778"/>
      <c r="CW41" s="776">
        <v>0</v>
      </c>
      <c r="CX41" s="777"/>
      <c r="CY41" s="777"/>
      <c r="CZ41" s="777"/>
      <c r="DA41" s="778"/>
      <c r="DB41" s="776">
        <v>0</v>
      </c>
      <c r="DC41" s="777"/>
      <c r="DD41" s="777"/>
      <c r="DE41" s="777"/>
      <c r="DF41" s="778"/>
      <c r="DG41" s="776">
        <v>0</v>
      </c>
      <c r="DH41" s="777"/>
      <c r="DI41" s="777"/>
      <c r="DJ41" s="777"/>
      <c r="DK41" s="778"/>
      <c r="DL41" s="776">
        <v>0</v>
      </c>
      <c r="DM41" s="777"/>
      <c r="DN41" s="777"/>
      <c r="DO41" s="777"/>
      <c r="DP41" s="778"/>
      <c r="DQ41" s="776">
        <v>0</v>
      </c>
      <c r="DR41" s="777"/>
      <c r="DS41" s="777"/>
      <c r="DT41" s="777"/>
      <c r="DU41" s="778"/>
      <c r="DV41" s="773"/>
      <c r="DW41" s="774"/>
      <c r="DX41" s="774"/>
      <c r="DY41" s="774"/>
      <c r="DZ41" s="779"/>
      <c r="EA41" s="230"/>
    </row>
    <row r="42" spans="1:131" ht="26.25" customHeight="1" x14ac:dyDescent="0.15">
      <c r="A42" s="238">
        <v>15</v>
      </c>
      <c r="B42" s="780" t="s">
        <v>412</v>
      </c>
      <c r="C42" s="781"/>
      <c r="D42" s="781"/>
      <c r="E42" s="781"/>
      <c r="F42" s="781"/>
      <c r="G42" s="781"/>
      <c r="H42" s="781"/>
      <c r="I42" s="781"/>
      <c r="J42" s="781"/>
      <c r="K42" s="781"/>
      <c r="L42" s="781"/>
      <c r="M42" s="781"/>
      <c r="N42" s="781"/>
      <c r="O42" s="781"/>
      <c r="P42" s="782"/>
      <c r="Q42" s="826">
        <v>169.55600000000001</v>
      </c>
      <c r="R42" s="827"/>
      <c r="S42" s="827"/>
      <c r="T42" s="827"/>
      <c r="U42" s="828"/>
      <c r="V42" s="829">
        <v>49.225999999999999</v>
      </c>
      <c r="W42" s="827"/>
      <c r="X42" s="827"/>
      <c r="Y42" s="827"/>
      <c r="Z42" s="828"/>
      <c r="AA42" s="829">
        <v>120.33</v>
      </c>
      <c r="AB42" s="827"/>
      <c r="AC42" s="827"/>
      <c r="AD42" s="827"/>
      <c r="AE42" s="830"/>
      <c r="AF42" s="786">
        <v>120</v>
      </c>
      <c r="AG42" s="787"/>
      <c r="AH42" s="787"/>
      <c r="AI42" s="787"/>
      <c r="AJ42" s="788"/>
      <c r="AK42" s="851">
        <v>0</v>
      </c>
      <c r="AL42" s="844"/>
      <c r="AM42" s="844"/>
      <c r="AN42" s="844"/>
      <c r="AO42" s="844"/>
      <c r="AP42" s="844">
        <v>0</v>
      </c>
      <c r="AQ42" s="844"/>
      <c r="AR42" s="844"/>
      <c r="AS42" s="844"/>
      <c r="AT42" s="844"/>
      <c r="AU42" s="844">
        <v>0</v>
      </c>
      <c r="AV42" s="844"/>
      <c r="AW42" s="844"/>
      <c r="AX42" s="844"/>
      <c r="AY42" s="844"/>
      <c r="AZ42" s="845" t="s">
        <v>571</v>
      </c>
      <c r="BA42" s="845"/>
      <c r="BB42" s="845"/>
      <c r="BC42" s="845"/>
      <c r="BD42" s="845"/>
      <c r="BE42" s="846" t="s">
        <v>409</v>
      </c>
      <c r="BF42" s="846"/>
      <c r="BG42" s="846"/>
      <c r="BH42" s="846"/>
      <c r="BI42" s="847"/>
      <c r="BJ42" s="232"/>
      <c r="BK42" s="232"/>
      <c r="BL42" s="232"/>
      <c r="BM42" s="232"/>
      <c r="BN42" s="232"/>
      <c r="BO42" s="241"/>
      <c r="BP42" s="241"/>
      <c r="BQ42" s="238">
        <v>36</v>
      </c>
      <c r="BR42" s="239"/>
      <c r="BS42" s="773" t="s">
        <v>612</v>
      </c>
      <c r="BT42" s="774"/>
      <c r="BU42" s="774"/>
      <c r="BV42" s="774"/>
      <c r="BW42" s="774"/>
      <c r="BX42" s="774"/>
      <c r="BY42" s="774"/>
      <c r="BZ42" s="774"/>
      <c r="CA42" s="774"/>
      <c r="CB42" s="774"/>
      <c r="CC42" s="774"/>
      <c r="CD42" s="774"/>
      <c r="CE42" s="774"/>
      <c r="CF42" s="774"/>
      <c r="CG42" s="775"/>
      <c r="CH42" s="776">
        <v>1</v>
      </c>
      <c r="CI42" s="777"/>
      <c r="CJ42" s="777"/>
      <c r="CK42" s="777"/>
      <c r="CL42" s="778"/>
      <c r="CM42" s="776">
        <v>191</v>
      </c>
      <c r="CN42" s="777"/>
      <c r="CO42" s="777"/>
      <c r="CP42" s="777"/>
      <c r="CQ42" s="778"/>
      <c r="CR42" s="776">
        <v>0</v>
      </c>
      <c r="CS42" s="777"/>
      <c r="CT42" s="777"/>
      <c r="CU42" s="777"/>
      <c r="CV42" s="778"/>
      <c r="CW42" s="776">
        <v>0</v>
      </c>
      <c r="CX42" s="777"/>
      <c r="CY42" s="777"/>
      <c r="CZ42" s="777"/>
      <c r="DA42" s="778"/>
      <c r="DB42" s="776">
        <v>0</v>
      </c>
      <c r="DC42" s="777"/>
      <c r="DD42" s="777"/>
      <c r="DE42" s="777"/>
      <c r="DF42" s="778"/>
      <c r="DG42" s="776">
        <v>0</v>
      </c>
      <c r="DH42" s="777"/>
      <c r="DI42" s="777"/>
      <c r="DJ42" s="777"/>
      <c r="DK42" s="778"/>
      <c r="DL42" s="776">
        <v>0</v>
      </c>
      <c r="DM42" s="777"/>
      <c r="DN42" s="777"/>
      <c r="DO42" s="777"/>
      <c r="DP42" s="778"/>
      <c r="DQ42" s="776">
        <v>0</v>
      </c>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55"/>
      <c r="AL43" s="856"/>
      <c r="AM43" s="856"/>
      <c r="AN43" s="856"/>
      <c r="AO43" s="856"/>
      <c r="AP43" s="856"/>
      <c r="AQ43" s="856"/>
      <c r="AR43" s="856"/>
      <c r="AS43" s="856"/>
      <c r="AT43" s="856"/>
      <c r="AU43" s="856"/>
      <c r="AV43" s="856"/>
      <c r="AW43" s="856"/>
      <c r="AX43" s="856"/>
      <c r="AY43" s="856"/>
      <c r="AZ43" s="845"/>
      <c r="BA43" s="845"/>
      <c r="BB43" s="845"/>
      <c r="BC43" s="845"/>
      <c r="BD43" s="845"/>
      <c r="BE43" s="846"/>
      <c r="BF43" s="846"/>
      <c r="BG43" s="846"/>
      <c r="BH43" s="846"/>
      <c r="BI43" s="847"/>
      <c r="BJ43" s="232"/>
      <c r="BK43" s="232"/>
      <c r="BL43" s="232"/>
      <c r="BM43" s="232"/>
      <c r="BN43" s="232"/>
      <c r="BO43" s="241"/>
      <c r="BP43" s="241"/>
      <c r="BQ43" s="238">
        <v>37</v>
      </c>
      <c r="BR43" s="239"/>
      <c r="BS43" s="789" t="s">
        <v>613</v>
      </c>
      <c r="BT43" s="790"/>
      <c r="BU43" s="790"/>
      <c r="BV43" s="790"/>
      <c r="BW43" s="790"/>
      <c r="BX43" s="790"/>
      <c r="BY43" s="790"/>
      <c r="BZ43" s="790"/>
      <c r="CA43" s="790"/>
      <c r="CB43" s="790"/>
      <c r="CC43" s="790"/>
      <c r="CD43" s="790"/>
      <c r="CE43" s="790"/>
      <c r="CF43" s="790"/>
      <c r="CG43" s="791"/>
      <c r="CH43" s="776">
        <v>-2135</v>
      </c>
      <c r="CI43" s="777"/>
      <c r="CJ43" s="777"/>
      <c r="CK43" s="777"/>
      <c r="CL43" s="778"/>
      <c r="CM43" s="776">
        <v>37826</v>
      </c>
      <c r="CN43" s="777"/>
      <c r="CO43" s="777"/>
      <c r="CP43" s="777"/>
      <c r="CQ43" s="778"/>
      <c r="CR43" s="776">
        <v>19047</v>
      </c>
      <c r="CS43" s="777"/>
      <c r="CT43" s="777"/>
      <c r="CU43" s="777"/>
      <c r="CV43" s="778"/>
      <c r="CW43" s="776">
        <v>265</v>
      </c>
      <c r="CX43" s="777"/>
      <c r="CY43" s="777"/>
      <c r="CZ43" s="777"/>
      <c r="DA43" s="778"/>
      <c r="DB43" s="776">
        <v>1500</v>
      </c>
      <c r="DC43" s="777"/>
      <c r="DD43" s="777"/>
      <c r="DE43" s="777"/>
      <c r="DF43" s="778"/>
      <c r="DG43" s="776">
        <v>0</v>
      </c>
      <c r="DH43" s="777"/>
      <c r="DI43" s="777"/>
      <c r="DJ43" s="777"/>
      <c r="DK43" s="778"/>
      <c r="DL43" s="776">
        <v>0</v>
      </c>
      <c r="DM43" s="777"/>
      <c r="DN43" s="777"/>
      <c r="DO43" s="777"/>
      <c r="DP43" s="778"/>
      <c r="DQ43" s="776">
        <v>0</v>
      </c>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55"/>
      <c r="AL44" s="856"/>
      <c r="AM44" s="856"/>
      <c r="AN44" s="856"/>
      <c r="AO44" s="856"/>
      <c r="AP44" s="856"/>
      <c r="AQ44" s="856"/>
      <c r="AR44" s="856"/>
      <c r="AS44" s="856"/>
      <c r="AT44" s="856"/>
      <c r="AU44" s="856"/>
      <c r="AV44" s="856"/>
      <c r="AW44" s="856"/>
      <c r="AX44" s="856"/>
      <c r="AY44" s="856"/>
      <c r="AZ44" s="845"/>
      <c r="BA44" s="845"/>
      <c r="BB44" s="845"/>
      <c r="BC44" s="845"/>
      <c r="BD44" s="845"/>
      <c r="BE44" s="846"/>
      <c r="BF44" s="846"/>
      <c r="BG44" s="846"/>
      <c r="BH44" s="846"/>
      <c r="BI44" s="847"/>
      <c r="BJ44" s="232"/>
      <c r="BK44" s="232"/>
      <c r="BL44" s="232"/>
      <c r="BM44" s="232"/>
      <c r="BN44" s="232"/>
      <c r="BO44" s="241"/>
      <c r="BP44" s="241"/>
      <c r="BQ44" s="238">
        <v>38</v>
      </c>
      <c r="BR44" s="239"/>
      <c r="BS44" s="773" t="s">
        <v>614</v>
      </c>
      <c r="BT44" s="774"/>
      <c r="BU44" s="774"/>
      <c r="BV44" s="774"/>
      <c r="BW44" s="774"/>
      <c r="BX44" s="774"/>
      <c r="BY44" s="774"/>
      <c r="BZ44" s="774"/>
      <c r="CA44" s="774"/>
      <c r="CB44" s="774"/>
      <c r="CC44" s="774"/>
      <c r="CD44" s="774"/>
      <c r="CE44" s="774"/>
      <c r="CF44" s="774"/>
      <c r="CG44" s="775"/>
      <c r="CH44" s="776">
        <v>373</v>
      </c>
      <c r="CI44" s="777"/>
      <c r="CJ44" s="777"/>
      <c r="CK44" s="777"/>
      <c r="CL44" s="778"/>
      <c r="CM44" s="776">
        <v>5156</v>
      </c>
      <c r="CN44" s="777"/>
      <c r="CO44" s="777"/>
      <c r="CP44" s="777"/>
      <c r="CQ44" s="778"/>
      <c r="CR44" s="776">
        <v>945</v>
      </c>
      <c r="CS44" s="777"/>
      <c r="CT44" s="777"/>
      <c r="CU44" s="777"/>
      <c r="CV44" s="778"/>
      <c r="CW44" s="776">
        <v>0</v>
      </c>
      <c r="CX44" s="777"/>
      <c r="CY44" s="777"/>
      <c r="CZ44" s="777"/>
      <c r="DA44" s="778"/>
      <c r="DB44" s="776">
        <v>2674</v>
      </c>
      <c r="DC44" s="777"/>
      <c r="DD44" s="777"/>
      <c r="DE44" s="777"/>
      <c r="DF44" s="778"/>
      <c r="DG44" s="776">
        <v>0</v>
      </c>
      <c r="DH44" s="777"/>
      <c r="DI44" s="777"/>
      <c r="DJ44" s="777"/>
      <c r="DK44" s="778"/>
      <c r="DL44" s="776">
        <v>0</v>
      </c>
      <c r="DM44" s="777"/>
      <c r="DN44" s="777"/>
      <c r="DO44" s="777"/>
      <c r="DP44" s="778"/>
      <c r="DQ44" s="776">
        <v>0</v>
      </c>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55"/>
      <c r="AL45" s="856"/>
      <c r="AM45" s="856"/>
      <c r="AN45" s="856"/>
      <c r="AO45" s="856"/>
      <c r="AP45" s="856"/>
      <c r="AQ45" s="856"/>
      <c r="AR45" s="856"/>
      <c r="AS45" s="856"/>
      <c r="AT45" s="856"/>
      <c r="AU45" s="856"/>
      <c r="AV45" s="856"/>
      <c r="AW45" s="856"/>
      <c r="AX45" s="856"/>
      <c r="AY45" s="856"/>
      <c r="AZ45" s="845"/>
      <c r="BA45" s="845"/>
      <c r="BB45" s="845"/>
      <c r="BC45" s="845"/>
      <c r="BD45" s="845"/>
      <c r="BE45" s="846"/>
      <c r="BF45" s="846"/>
      <c r="BG45" s="846"/>
      <c r="BH45" s="846"/>
      <c r="BI45" s="847"/>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857"/>
      <c r="CI45" s="858"/>
      <c r="CJ45" s="858"/>
      <c r="CK45" s="858"/>
      <c r="CL45" s="859"/>
      <c r="CM45" s="857"/>
      <c r="CN45" s="858"/>
      <c r="CO45" s="858"/>
      <c r="CP45" s="858"/>
      <c r="CQ45" s="859"/>
      <c r="CR45" s="857"/>
      <c r="CS45" s="858"/>
      <c r="CT45" s="858"/>
      <c r="CU45" s="858"/>
      <c r="CV45" s="859"/>
      <c r="CW45" s="857"/>
      <c r="CX45" s="858"/>
      <c r="CY45" s="858"/>
      <c r="CZ45" s="858"/>
      <c r="DA45" s="859"/>
      <c r="DB45" s="857"/>
      <c r="DC45" s="858"/>
      <c r="DD45" s="858"/>
      <c r="DE45" s="858"/>
      <c r="DF45" s="859"/>
      <c r="DG45" s="857"/>
      <c r="DH45" s="858"/>
      <c r="DI45" s="858"/>
      <c r="DJ45" s="858"/>
      <c r="DK45" s="859"/>
      <c r="DL45" s="857"/>
      <c r="DM45" s="858"/>
      <c r="DN45" s="858"/>
      <c r="DO45" s="858"/>
      <c r="DP45" s="859"/>
      <c r="DQ45" s="857"/>
      <c r="DR45" s="858"/>
      <c r="DS45" s="858"/>
      <c r="DT45" s="858"/>
      <c r="DU45" s="859"/>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55"/>
      <c r="AL46" s="856"/>
      <c r="AM46" s="856"/>
      <c r="AN46" s="856"/>
      <c r="AO46" s="856"/>
      <c r="AP46" s="856"/>
      <c r="AQ46" s="856"/>
      <c r="AR46" s="856"/>
      <c r="AS46" s="856"/>
      <c r="AT46" s="856"/>
      <c r="AU46" s="856"/>
      <c r="AV46" s="856"/>
      <c r="AW46" s="856"/>
      <c r="AX46" s="856"/>
      <c r="AY46" s="856"/>
      <c r="AZ46" s="845"/>
      <c r="BA46" s="845"/>
      <c r="BB46" s="845"/>
      <c r="BC46" s="845"/>
      <c r="BD46" s="845"/>
      <c r="BE46" s="846"/>
      <c r="BF46" s="846"/>
      <c r="BG46" s="846"/>
      <c r="BH46" s="846"/>
      <c r="BI46" s="847"/>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857"/>
      <c r="CI46" s="858"/>
      <c r="CJ46" s="858"/>
      <c r="CK46" s="858"/>
      <c r="CL46" s="859"/>
      <c r="CM46" s="857"/>
      <c r="CN46" s="858"/>
      <c r="CO46" s="858"/>
      <c r="CP46" s="858"/>
      <c r="CQ46" s="859"/>
      <c r="CR46" s="857"/>
      <c r="CS46" s="858"/>
      <c r="CT46" s="858"/>
      <c r="CU46" s="858"/>
      <c r="CV46" s="859"/>
      <c r="CW46" s="857"/>
      <c r="CX46" s="858"/>
      <c r="CY46" s="858"/>
      <c r="CZ46" s="858"/>
      <c r="DA46" s="859"/>
      <c r="DB46" s="857"/>
      <c r="DC46" s="858"/>
      <c r="DD46" s="858"/>
      <c r="DE46" s="858"/>
      <c r="DF46" s="859"/>
      <c r="DG46" s="857"/>
      <c r="DH46" s="858"/>
      <c r="DI46" s="858"/>
      <c r="DJ46" s="858"/>
      <c r="DK46" s="859"/>
      <c r="DL46" s="857"/>
      <c r="DM46" s="858"/>
      <c r="DN46" s="858"/>
      <c r="DO46" s="858"/>
      <c r="DP46" s="859"/>
      <c r="DQ46" s="857"/>
      <c r="DR46" s="858"/>
      <c r="DS46" s="858"/>
      <c r="DT46" s="858"/>
      <c r="DU46" s="859"/>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55"/>
      <c r="AL47" s="856"/>
      <c r="AM47" s="856"/>
      <c r="AN47" s="856"/>
      <c r="AO47" s="856"/>
      <c r="AP47" s="856"/>
      <c r="AQ47" s="856"/>
      <c r="AR47" s="856"/>
      <c r="AS47" s="856"/>
      <c r="AT47" s="856"/>
      <c r="AU47" s="856"/>
      <c r="AV47" s="856"/>
      <c r="AW47" s="856"/>
      <c r="AX47" s="856"/>
      <c r="AY47" s="856"/>
      <c r="AZ47" s="845"/>
      <c r="BA47" s="845"/>
      <c r="BB47" s="845"/>
      <c r="BC47" s="845"/>
      <c r="BD47" s="845"/>
      <c r="BE47" s="846"/>
      <c r="BF47" s="846"/>
      <c r="BG47" s="846"/>
      <c r="BH47" s="846"/>
      <c r="BI47" s="847"/>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857"/>
      <c r="CI47" s="858"/>
      <c r="CJ47" s="858"/>
      <c r="CK47" s="858"/>
      <c r="CL47" s="859"/>
      <c r="CM47" s="857"/>
      <c r="CN47" s="858"/>
      <c r="CO47" s="858"/>
      <c r="CP47" s="858"/>
      <c r="CQ47" s="859"/>
      <c r="CR47" s="857"/>
      <c r="CS47" s="858"/>
      <c r="CT47" s="858"/>
      <c r="CU47" s="858"/>
      <c r="CV47" s="859"/>
      <c r="CW47" s="857"/>
      <c r="CX47" s="858"/>
      <c r="CY47" s="858"/>
      <c r="CZ47" s="858"/>
      <c r="DA47" s="859"/>
      <c r="DB47" s="857"/>
      <c r="DC47" s="858"/>
      <c r="DD47" s="858"/>
      <c r="DE47" s="858"/>
      <c r="DF47" s="859"/>
      <c r="DG47" s="857"/>
      <c r="DH47" s="858"/>
      <c r="DI47" s="858"/>
      <c r="DJ47" s="858"/>
      <c r="DK47" s="859"/>
      <c r="DL47" s="857"/>
      <c r="DM47" s="858"/>
      <c r="DN47" s="858"/>
      <c r="DO47" s="858"/>
      <c r="DP47" s="859"/>
      <c r="DQ47" s="857"/>
      <c r="DR47" s="858"/>
      <c r="DS47" s="858"/>
      <c r="DT47" s="858"/>
      <c r="DU47" s="859"/>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55"/>
      <c r="AL48" s="856"/>
      <c r="AM48" s="856"/>
      <c r="AN48" s="856"/>
      <c r="AO48" s="856"/>
      <c r="AP48" s="856"/>
      <c r="AQ48" s="856"/>
      <c r="AR48" s="856"/>
      <c r="AS48" s="856"/>
      <c r="AT48" s="856"/>
      <c r="AU48" s="856"/>
      <c r="AV48" s="856"/>
      <c r="AW48" s="856"/>
      <c r="AX48" s="856"/>
      <c r="AY48" s="856"/>
      <c r="AZ48" s="845"/>
      <c r="BA48" s="845"/>
      <c r="BB48" s="845"/>
      <c r="BC48" s="845"/>
      <c r="BD48" s="845"/>
      <c r="BE48" s="846"/>
      <c r="BF48" s="846"/>
      <c r="BG48" s="846"/>
      <c r="BH48" s="846"/>
      <c r="BI48" s="847"/>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857"/>
      <c r="CI48" s="858"/>
      <c r="CJ48" s="858"/>
      <c r="CK48" s="858"/>
      <c r="CL48" s="859"/>
      <c r="CM48" s="857"/>
      <c r="CN48" s="858"/>
      <c r="CO48" s="858"/>
      <c r="CP48" s="858"/>
      <c r="CQ48" s="859"/>
      <c r="CR48" s="857"/>
      <c r="CS48" s="858"/>
      <c r="CT48" s="858"/>
      <c r="CU48" s="858"/>
      <c r="CV48" s="859"/>
      <c r="CW48" s="857"/>
      <c r="CX48" s="858"/>
      <c r="CY48" s="858"/>
      <c r="CZ48" s="858"/>
      <c r="DA48" s="859"/>
      <c r="DB48" s="857"/>
      <c r="DC48" s="858"/>
      <c r="DD48" s="858"/>
      <c r="DE48" s="858"/>
      <c r="DF48" s="859"/>
      <c r="DG48" s="857"/>
      <c r="DH48" s="858"/>
      <c r="DI48" s="858"/>
      <c r="DJ48" s="858"/>
      <c r="DK48" s="859"/>
      <c r="DL48" s="857"/>
      <c r="DM48" s="858"/>
      <c r="DN48" s="858"/>
      <c r="DO48" s="858"/>
      <c r="DP48" s="859"/>
      <c r="DQ48" s="857"/>
      <c r="DR48" s="858"/>
      <c r="DS48" s="858"/>
      <c r="DT48" s="858"/>
      <c r="DU48" s="859"/>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55"/>
      <c r="AL49" s="856"/>
      <c r="AM49" s="856"/>
      <c r="AN49" s="856"/>
      <c r="AO49" s="856"/>
      <c r="AP49" s="856"/>
      <c r="AQ49" s="856"/>
      <c r="AR49" s="856"/>
      <c r="AS49" s="856"/>
      <c r="AT49" s="856"/>
      <c r="AU49" s="856"/>
      <c r="AV49" s="856"/>
      <c r="AW49" s="856"/>
      <c r="AX49" s="856"/>
      <c r="AY49" s="856"/>
      <c r="AZ49" s="845"/>
      <c r="BA49" s="845"/>
      <c r="BB49" s="845"/>
      <c r="BC49" s="845"/>
      <c r="BD49" s="845"/>
      <c r="BE49" s="846"/>
      <c r="BF49" s="846"/>
      <c r="BG49" s="846"/>
      <c r="BH49" s="846"/>
      <c r="BI49" s="847"/>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857"/>
      <c r="CI49" s="858"/>
      <c r="CJ49" s="858"/>
      <c r="CK49" s="858"/>
      <c r="CL49" s="859"/>
      <c r="CM49" s="857"/>
      <c r="CN49" s="858"/>
      <c r="CO49" s="858"/>
      <c r="CP49" s="858"/>
      <c r="CQ49" s="859"/>
      <c r="CR49" s="857"/>
      <c r="CS49" s="858"/>
      <c r="CT49" s="858"/>
      <c r="CU49" s="858"/>
      <c r="CV49" s="859"/>
      <c r="CW49" s="857"/>
      <c r="CX49" s="858"/>
      <c r="CY49" s="858"/>
      <c r="CZ49" s="858"/>
      <c r="DA49" s="859"/>
      <c r="DB49" s="857"/>
      <c r="DC49" s="858"/>
      <c r="DD49" s="858"/>
      <c r="DE49" s="858"/>
      <c r="DF49" s="859"/>
      <c r="DG49" s="857"/>
      <c r="DH49" s="858"/>
      <c r="DI49" s="858"/>
      <c r="DJ49" s="858"/>
      <c r="DK49" s="859"/>
      <c r="DL49" s="857"/>
      <c r="DM49" s="858"/>
      <c r="DN49" s="858"/>
      <c r="DO49" s="858"/>
      <c r="DP49" s="859"/>
      <c r="DQ49" s="857"/>
      <c r="DR49" s="858"/>
      <c r="DS49" s="858"/>
      <c r="DT49" s="858"/>
      <c r="DU49" s="859"/>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60"/>
      <c r="R50" s="861"/>
      <c r="S50" s="861"/>
      <c r="T50" s="861"/>
      <c r="U50" s="861"/>
      <c r="V50" s="861"/>
      <c r="W50" s="861"/>
      <c r="X50" s="861"/>
      <c r="Y50" s="861"/>
      <c r="Z50" s="861"/>
      <c r="AA50" s="861"/>
      <c r="AB50" s="861"/>
      <c r="AC50" s="861"/>
      <c r="AD50" s="861"/>
      <c r="AE50" s="862"/>
      <c r="AF50" s="786"/>
      <c r="AG50" s="787"/>
      <c r="AH50" s="787"/>
      <c r="AI50" s="787"/>
      <c r="AJ50" s="788"/>
      <c r="AK50" s="864"/>
      <c r="AL50" s="861"/>
      <c r="AM50" s="861"/>
      <c r="AN50" s="861"/>
      <c r="AO50" s="861"/>
      <c r="AP50" s="861"/>
      <c r="AQ50" s="861"/>
      <c r="AR50" s="861"/>
      <c r="AS50" s="861"/>
      <c r="AT50" s="861"/>
      <c r="AU50" s="861"/>
      <c r="AV50" s="861"/>
      <c r="AW50" s="861"/>
      <c r="AX50" s="861"/>
      <c r="AY50" s="861"/>
      <c r="AZ50" s="863"/>
      <c r="BA50" s="863"/>
      <c r="BB50" s="863"/>
      <c r="BC50" s="863"/>
      <c r="BD50" s="863"/>
      <c r="BE50" s="846"/>
      <c r="BF50" s="846"/>
      <c r="BG50" s="846"/>
      <c r="BH50" s="846"/>
      <c r="BI50" s="847"/>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857"/>
      <c r="CI50" s="858"/>
      <c r="CJ50" s="858"/>
      <c r="CK50" s="858"/>
      <c r="CL50" s="859"/>
      <c r="CM50" s="857"/>
      <c r="CN50" s="858"/>
      <c r="CO50" s="858"/>
      <c r="CP50" s="858"/>
      <c r="CQ50" s="859"/>
      <c r="CR50" s="857"/>
      <c r="CS50" s="858"/>
      <c r="CT50" s="858"/>
      <c r="CU50" s="858"/>
      <c r="CV50" s="859"/>
      <c r="CW50" s="857"/>
      <c r="CX50" s="858"/>
      <c r="CY50" s="858"/>
      <c r="CZ50" s="858"/>
      <c r="DA50" s="859"/>
      <c r="DB50" s="857"/>
      <c r="DC50" s="858"/>
      <c r="DD50" s="858"/>
      <c r="DE50" s="858"/>
      <c r="DF50" s="859"/>
      <c r="DG50" s="857"/>
      <c r="DH50" s="858"/>
      <c r="DI50" s="858"/>
      <c r="DJ50" s="858"/>
      <c r="DK50" s="859"/>
      <c r="DL50" s="857"/>
      <c r="DM50" s="858"/>
      <c r="DN50" s="858"/>
      <c r="DO50" s="858"/>
      <c r="DP50" s="859"/>
      <c r="DQ50" s="857"/>
      <c r="DR50" s="858"/>
      <c r="DS50" s="858"/>
      <c r="DT50" s="858"/>
      <c r="DU50" s="859"/>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60"/>
      <c r="R51" s="861"/>
      <c r="S51" s="861"/>
      <c r="T51" s="861"/>
      <c r="U51" s="861"/>
      <c r="V51" s="861"/>
      <c r="W51" s="861"/>
      <c r="X51" s="861"/>
      <c r="Y51" s="861"/>
      <c r="Z51" s="861"/>
      <c r="AA51" s="861"/>
      <c r="AB51" s="861"/>
      <c r="AC51" s="861"/>
      <c r="AD51" s="861"/>
      <c r="AE51" s="862"/>
      <c r="AF51" s="786"/>
      <c r="AG51" s="787"/>
      <c r="AH51" s="787"/>
      <c r="AI51" s="787"/>
      <c r="AJ51" s="788"/>
      <c r="AK51" s="864"/>
      <c r="AL51" s="861"/>
      <c r="AM51" s="861"/>
      <c r="AN51" s="861"/>
      <c r="AO51" s="861"/>
      <c r="AP51" s="861"/>
      <c r="AQ51" s="861"/>
      <c r="AR51" s="861"/>
      <c r="AS51" s="861"/>
      <c r="AT51" s="861"/>
      <c r="AU51" s="861"/>
      <c r="AV51" s="861"/>
      <c r="AW51" s="861"/>
      <c r="AX51" s="861"/>
      <c r="AY51" s="861"/>
      <c r="AZ51" s="863"/>
      <c r="BA51" s="863"/>
      <c r="BB51" s="863"/>
      <c r="BC51" s="863"/>
      <c r="BD51" s="863"/>
      <c r="BE51" s="846"/>
      <c r="BF51" s="846"/>
      <c r="BG51" s="846"/>
      <c r="BH51" s="846"/>
      <c r="BI51" s="847"/>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857"/>
      <c r="CI51" s="858"/>
      <c r="CJ51" s="858"/>
      <c r="CK51" s="858"/>
      <c r="CL51" s="859"/>
      <c r="CM51" s="857"/>
      <c r="CN51" s="858"/>
      <c r="CO51" s="858"/>
      <c r="CP51" s="858"/>
      <c r="CQ51" s="859"/>
      <c r="CR51" s="857"/>
      <c r="CS51" s="858"/>
      <c r="CT51" s="858"/>
      <c r="CU51" s="858"/>
      <c r="CV51" s="859"/>
      <c r="CW51" s="857"/>
      <c r="CX51" s="858"/>
      <c r="CY51" s="858"/>
      <c r="CZ51" s="858"/>
      <c r="DA51" s="859"/>
      <c r="DB51" s="857"/>
      <c r="DC51" s="858"/>
      <c r="DD51" s="858"/>
      <c r="DE51" s="858"/>
      <c r="DF51" s="859"/>
      <c r="DG51" s="857"/>
      <c r="DH51" s="858"/>
      <c r="DI51" s="858"/>
      <c r="DJ51" s="858"/>
      <c r="DK51" s="859"/>
      <c r="DL51" s="857"/>
      <c r="DM51" s="858"/>
      <c r="DN51" s="858"/>
      <c r="DO51" s="858"/>
      <c r="DP51" s="859"/>
      <c r="DQ51" s="857"/>
      <c r="DR51" s="858"/>
      <c r="DS51" s="858"/>
      <c r="DT51" s="858"/>
      <c r="DU51" s="859"/>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60"/>
      <c r="R52" s="861"/>
      <c r="S52" s="861"/>
      <c r="T52" s="861"/>
      <c r="U52" s="861"/>
      <c r="V52" s="861"/>
      <c r="W52" s="861"/>
      <c r="X52" s="861"/>
      <c r="Y52" s="861"/>
      <c r="Z52" s="861"/>
      <c r="AA52" s="861"/>
      <c r="AB52" s="861"/>
      <c r="AC52" s="861"/>
      <c r="AD52" s="861"/>
      <c r="AE52" s="862"/>
      <c r="AF52" s="786"/>
      <c r="AG52" s="787"/>
      <c r="AH52" s="787"/>
      <c r="AI52" s="787"/>
      <c r="AJ52" s="788"/>
      <c r="AK52" s="864"/>
      <c r="AL52" s="861"/>
      <c r="AM52" s="861"/>
      <c r="AN52" s="861"/>
      <c r="AO52" s="861"/>
      <c r="AP52" s="861"/>
      <c r="AQ52" s="861"/>
      <c r="AR52" s="861"/>
      <c r="AS52" s="861"/>
      <c r="AT52" s="861"/>
      <c r="AU52" s="861"/>
      <c r="AV52" s="861"/>
      <c r="AW52" s="861"/>
      <c r="AX52" s="861"/>
      <c r="AY52" s="861"/>
      <c r="AZ52" s="863"/>
      <c r="BA52" s="863"/>
      <c r="BB52" s="863"/>
      <c r="BC52" s="863"/>
      <c r="BD52" s="863"/>
      <c r="BE52" s="846"/>
      <c r="BF52" s="846"/>
      <c r="BG52" s="846"/>
      <c r="BH52" s="846"/>
      <c r="BI52" s="847"/>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857"/>
      <c r="CI52" s="858"/>
      <c r="CJ52" s="858"/>
      <c r="CK52" s="858"/>
      <c r="CL52" s="859"/>
      <c r="CM52" s="857"/>
      <c r="CN52" s="858"/>
      <c r="CO52" s="858"/>
      <c r="CP52" s="858"/>
      <c r="CQ52" s="859"/>
      <c r="CR52" s="857"/>
      <c r="CS52" s="858"/>
      <c r="CT52" s="858"/>
      <c r="CU52" s="858"/>
      <c r="CV52" s="859"/>
      <c r="CW52" s="857"/>
      <c r="CX52" s="858"/>
      <c r="CY52" s="858"/>
      <c r="CZ52" s="858"/>
      <c r="DA52" s="859"/>
      <c r="DB52" s="857"/>
      <c r="DC52" s="858"/>
      <c r="DD52" s="858"/>
      <c r="DE52" s="858"/>
      <c r="DF52" s="859"/>
      <c r="DG52" s="857"/>
      <c r="DH52" s="858"/>
      <c r="DI52" s="858"/>
      <c r="DJ52" s="858"/>
      <c r="DK52" s="859"/>
      <c r="DL52" s="857"/>
      <c r="DM52" s="858"/>
      <c r="DN52" s="858"/>
      <c r="DO52" s="858"/>
      <c r="DP52" s="859"/>
      <c r="DQ52" s="857"/>
      <c r="DR52" s="858"/>
      <c r="DS52" s="858"/>
      <c r="DT52" s="858"/>
      <c r="DU52" s="859"/>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60"/>
      <c r="R53" s="861"/>
      <c r="S53" s="861"/>
      <c r="T53" s="861"/>
      <c r="U53" s="861"/>
      <c r="V53" s="861"/>
      <c r="W53" s="861"/>
      <c r="X53" s="861"/>
      <c r="Y53" s="861"/>
      <c r="Z53" s="861"/>
      <c r="AA53" s="861"/>
      <c r="AB53" s="861"/>
      <c r="AC53" s="861"/>
      <c r="AD53" s="861"/>
      <c r="AE53" s="862"/>
      <c r="AF53" s="786"/>
      <c r="AG53" s="787"/>
      <c r="AH53" s="787"/>
      <c r="AI53" s="787"/>
      <c r="AJ53" s="788"/>
      <c r="AK53" s="864"/>
      <c r="AL53" s="861"/>
      <c r="AM53" s="861"/>
      <c r="AN53" s="861"/>
      <c r="AO53" s="861"/>
      <c r="AP53" s="861"/>
      <c r="AQ53" s="861"/>
      <c r="AR53" s="861"/>
      <c r="AS53" s="861"/>
      <c r="AT53" s="861"/>
      <c r="AU53" s="861"/>
      <c r="AV53" s="861"/>
      <c r="AW53" s="861"/>
      <c r="AX53" s="861"/>
      <c r="AY53" s="861"/>
      <c r="AZ53" s="863"/>
      <c r="BA53" s="863"/>
      <c r="BB53" s="863"/>
      <c r="BC53" s="863"/>
      <c r="BD53" s="863"/>
      <c r="BE53" s="846"/>
      <c r="BF53" s="846"/>
      <c r="BG53" s="846"/>
      <c r="BH53" s="846"/>
      <c r="BI53" s="847"/>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857"/>
      <c r="CI53" s="858"/>
      <c r="CJ53" s="858"/>
      <c r="CK53" s="858"/>
      <c r="CL53" s="859"/>
      <c r="CM53" s="857"/>
      <c r="CN53" s="858"/>
      <c r="CO53" s="858"/>
      <c r="CP53" s="858"/>
      <c r="CQ53" s="859"/>
      <c r="CR53" s="857"/>
      <c r="CS53" s="858"/>
      <c r="CT53" s="858"/>
      <c r="CU53" s="858"/>
      <c r="CV53" s="859"/>
      <c r="CW53" s="857"/>
      <c r="CX53" s="858"/>
      <c r="CY53" s="858"/>
      <c r="CZ53" s="858"/>
      <c r="DA53" s="859"/>
      <c r="DB53" s="857"/>
      <c r="DC53" s="858"/>
      <c r="DD53" s="858"/>
      <c r="DE53" s="858"/>
      <c r="DF53" s="859"/>
      <c r="DG53" s="857"/>
      <c r="DH53" s="858"/>
      <c r="DI53" s="858"/>
      <c r="DJ53" s="858"/>
      <c r="DK53" s="859"/>
      <c r="DL53" s="857"/>
      <c r="DM53" s="858"/>
      <c r="DN53" s="858"/>
      <c r="DO53" s="858"/>
      <c r="DP53" s="859"/>
      <c r="DQ53" s="857"/>
      <c r="DR53" s="858"/>
      <c r="DS53" s="858"/>
      <c r="DT53" s="858"/>
      <c r="DU53" s="859"/>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60"/>
      <c r="R54" s="861"/>
      <c r="S54" s="861"/>
      <c r="T54" s="861"/>
      <c r="U54" s="861"/>
      <c r="V54" s="861"/>
      <c r="W54" s="861"/>
      <c r="X54" s="861"/>
      <c r="Y54" s="861"/>
      <c r="Z54" s="861"/>
      <c r="AA54" s="861"/>
      <c r="AB54" s="861"/>
      <c r="AC54" s="861"/>
      <c r="AD54" s="861"/>
      <c r="AE54" s="862"/>
      <c r="AF54" s="786"/>
      <c r="AG54" s="787"/>
      <c r="AH54" s="787"/>
      <c r="AI54" s="787"/>
      <c r="AJ54" s="788"/>
      <c r="AK54" s="864"/>
      <c r="AL54" s="861"/>
      <c r="AM54" s="861"/>
      <c r="AN54" s="861"/>
      <c r="AO54" s="861"/>
      <c r="AP54" s="861"/>
      <c r="AQ54" s="861"/>
      <c r="AR54" s="861"/>
      <c r="AS54" s="861"/>
      <c r="AT54" s="861"/>
      <c r="AU54" s="861"/>
      <c r="AV54" s="861"/>
      <c r="AW54" s="861"/>
      <c r="AX54" s="861"/>
      <c r="AY54" s="861"/>
      <c r="AZ54" s="863"/>
      <c r="BA54" s="863"/>
      <c r="BB54" s="863"/>
      <c r="BC54" s="863"/>
      <c r="BD54" s="863"/>
      <c r="BE54" s="846"/>
      <c r="BF54" s="846"/>
      <c r="BG54" s="846"/>
      <c r="BH54" s="846"/>
      <c r="BI54" s="847"/>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857"/>
      <c r="CI54" s="858"/>
      <c r="CJ54" s="858"/>
      <c r="CK54" s="858"/>
      <c r="CL54" s="859"/>
      <c r="CM54" s="857"/>
      <c r="CN54" s="858"/>
      <c r="CO54" s="858"/>
      <c r="CP54" s="858"/>
      <c r="CQ54" s="859"/>
      <c r="CR54" s="857"/>
      <c r="CS54" s="858"/>
      <c r="CT54" s="858"/>
      <c r="CU54" s="858"/>
      <c r="CV54" s="859"/>
      <c r="CW54" s="857"/>
      <c r="CX54" s="858"/>
      <c r="CY54" s="858"/>
      <c r="CZ54" s="858"/>
      <c r="DA54" s="859"/>
      <c r="DB54" s="857"/>
      <c r="DC54" s="858"/>
      <c r="DD54" s="858"/>
      <c r="DE54" s="858"/>
      <c r="DF54" s="859"/>
      <c r="DG54" s="857"/>
      <c r="DH54" s="858"/>
      <c r="DI54" s="858"/>
      <c r="DJ54" s="858"/>
      <c r="DK54" s="859"/>
      <c r="DL54" s="857"/>
      <c r="DM54" s="858"/>
      <c r="DN54" s="858"/>
      <c r="DO54" s="858"/>
      <c r="DP54" s="859"/>
      <c r="DQ54" s="857"/>
      <c r="DR54" s="858"/>
      <c r="DS54" s="858"/>
      <c r="DT54" s="858"/>
      <c r="DU54" s="859"/>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60"/>
      <c r="R55" s="861"/>
      <c r="S55" s="861"/>
      <c r="T55" s="861"/>
      <c r="U55" s="861"/>
      <c r="V55" s="861"/>
      <c r="W55" s="861"/>
      <c r="X55" s="861"/>
      <c r="Y55" s="861"/>
      <c r="Z55" s="861"/>
      <c r="AA55" s="861"/>
      <c r="AB55" s="861"/>
      <c r="AC55" s="861"/>
      <c r="AD55" s="861"/>
      <c r="AE55" s="862"/>
      <c r="AF55" s="786"/>
      <c r="AG55" s="787"/>
      <c r="AH55" s="787"/>
      <c r="AI55" s="787"/>
      <c r="AJ55" s="788"/>
      <c r="AK55" s="864"/>
      <c r="AL55" s="861"/>
      <c r="AM55" s="861"/>
      <c r="AN55" s="861"/>
      <c r="AO55" s="861"/>
      <c r="AP55" s="861"/>
      <c r="AQ55" s="861"/>
      <c r="AR55" s="861"/>
      <c r="AS55" s="861"/>
      <c r="AT55" s="861"/>
      <c r="AU55" s="861"/>
      <c r="AV55" s="861"/>
      <c r="AW55" s="861"/>
      <c r="AX55" s="861"/>
      <c r="AY55" s="861"/>
      <c r="AZ55" s="863"/>
      <c r="BA55" s="863"/>
      <c r="BB55" s="863"/>
      <c r="BC55" s="863"/>
      <c r="BD55" s="863"/>
      <c r="BE55" s="846"/>
      <c r="BF55" s="846"/>
      <c r="BG55" s="846"/>
      <c r="BH55" s="846"/>
      <c r="BI55" s="847"/>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857"/>
      <c r="CI55" s="858"/>
      <c r="CJ55" s="858"/>
      <c r="CK55" s="858"/>
      <c r="CL55" s="859"/>
      <c r="CM55" s="857"/>
      <c r="CN55" s="858"/>
      <c r="CO55" s="858"/>
      <c r="CP55" s="858"/>
      <c r="CQ55" s="859"/>
      <c r="CR55" s="857"/>
      <c r="CS55" s="858"/>
      <c r="CT55" s="858"/>
      <c r="CU55" s="858"/>
      <c r="CV55" s="859"/>
      <c r="CW55" s="857"/>
      <c r="CX55" s="858"/>
      <c r="CY55" s="858"/>
      <c r="CZ55" s="858"/>
      <c r="DA55" s="859"/>
      <c r="DB55" s="857"/>
      <c r="DC55" s="858"/>
      <c r="DD55" s="858"/>
      <c r="DE55" s="858"/>
      <c r="DF55" s="859"/>
      <c r="DG55" s="857"/>
      <c r="DH55" s="858"/>
      <c r="DI55" s="858"/>
      <c r="DJ55" s="858"/>
      <c r="DK55" s="859"/>
      <c r="DL55" s="857"/>
      <c r="DM55" s="858"/>
      <c r="DN55" s="858"/>
      <c r="DO55" s="858"/>
      <c r="DP55" s="859"/>
      <c r="DQ55" s="857"/>
      <c r="DR55" s="858"/>
      <c r="DS55" s="858"/>
      <c r="DT55" s="858"/>
      <c r="DU55" s="859"/>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60"/>
      <c r="R56" s="861"/>
      <c r="S56" s="861"/>
      <c r="T56" s="861"/>
      <c r="U56" s="861"/>
      <c r="V56" s="861"/>
      <c r="W56" s="861"/>
      <c r="X56" s="861"/>
      <c r="Y56" s="861"/>
      <c r="Z56" s="861"/>
      <c r="AA56" s="861"/>
      <c r="AB56" s="861"/>
      <c r="AC56" s="861"/>
      <c r="AD56" s="861"/>
      <c r="AE56" s="862"/>
      <c r="AF56" s="786"/>
      <c r="AG56" s="787"/>
      <c r="AH56" s="787"/>
      <c r="AI56" s="787"/>
      <c r="AJ56" s="788"/>
      <c r="AK56" s="864"/>
      <c r="AL56" s="861"/>
      <c r="AM56" s="861"/>
      <c r="AN56" s="861"/>
      <c r="AO56" s="861"/>
      <c r="AP56" s="861"/>
      <c r="AQ56" s="861"/>
      <c r="AR56" s="861"/>
      <c r="AS56" s="861"/>
      <c r="AT56" s="861"/>
      <c r="AU56" s="861"/>
      <c r="AV56" s="861"/>
      <c r="AW56" s="861"/>
      <c r="AX56" s="861"/>
      <c r="AY56" s="861"/>
      <c r="AZ56" s="863"/>
      <c r="BA56" s="863"/>
      <c r="BB56" s="863"/>
      <c r="BC56" s="863"/>
      <c r="BD56" s="863"/>
      <c r="BE56" s="846"/>
      <c r="BF56" s="846"/>
      <c r="BG56" s="846"/>
      <c r="BH56" s="846"/>
      <c r="BI56" s="847"/>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857"/>
      <c r="CI56" s="858"/>
      <c r="CJ56" s="858"/>
      <c r="CK56" s="858"/>
      <c r="CL56" s="859"/>
      <c r="CM56" s="857"/>
      <c r="CN56" s="858"/>
      <c r="CO56" s="858"/>
      <c r="CP56" s="858"/>
      <c r="CQ56" s="859"/>
      <c r="CR56" s="857"/>
      <c r="CS56" s="858"/>
      <c r="CT56" s="858"/>
      <c r="CU56" s="858"/>
      <c r="CV56" s="859"/>
      <c r="CW56" s="857"/>
      <c r="CX56" s="858"/>
      <c r="CY56" s="858"/>
      <c r="CZ56" s="858"/>
      <c r="DA56" s="859"/>
      <c r="DB56" s="857"/>
      <c r="DC56" s="858"/>
      <c r="DD56" s="858"/>
      <c r="DE56" s="858"/>
      <c r="DF56" s="859"/>
      <c r="DG56" s="857"/>
      <c r="DH56" s="858"/>
      <c r="DI56" s="858"/>
      <c r="DJ56" s="858"/>
      <c r="DK56" s="859"/>
      <c r="DL56" s="857"/>
      <c r="DM56" s="858"/>
      <c r="DN56" s="858"/>
      <c r="DO56" s="858"/>
      <c r="DP56" s="859"/>
      <c r="DQ56" s="857"/>
      <c r="DR56" s="858"/>
      <c r="DS56" s="858"/>
      <c r="DT56" s="858"/>
      <c r="DU56" s="859"/>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60"/>
      <c r="R57" s="861"/>
      <c r="S57" s="861"/>
      <c r="T57" s="861"/>
      <c r="U57" s="861"/>
      <c r="V57" s="861"/>
      <c r="W57" s="861"/>
      <c r="X57" s="861"/>
      <c r="Y57" s="861"/>
      <c r="Z57" s="861"/>
      <c r="AA57" s="861"/>
      <c r="AB57" s="861"/>
      <c r="AC57" s="861"/>
      <c r="AD57" s="861"/>
      <c r="AE57" s="862"/>
      <c r="AF57" s="786"/>
      <c r="AG57" s="787"/>
      <c r="AH57" s="787"/>
      <c r="AI57" s="787"/>
      <c r="AJ57" s="788"/>
      <c r="AK57" s="864"/>
      <c r="AL57" s="861"/>
      <c r="AM57" s="861"/>
      <c r="AN57" s="861"/>
      <c r="AO57" s="861"/>
      <c r="AP57" s="861"/>
      <c r="AQ57" s="861"/>
      <c r="AR57" s="861"/>
      <c r="AS57" s="861"/>
      <c r="AT57" s="861"/>
      <c r="AU57" s="861"/>
      <c r="AV57" s="861"/>
      <c r="AW57" s="861"/>
      <c r="AX57" s="861"/>
      <c r="AY57" s="861"/>
      <c r="AZ57" s="863"/>
      <c r="BA57" s="863"/>
      <c r="BB57" s="863"/>
      <c r="BC57" s="863"/>
      <c r="BD57" s="863"/>
      <c r="BE57" s="846"/>
      <c r="BF57" s="846"/>
      <c r="BG57" s="846"/>
      <c r="BH57" s="846"/>
      <c r="BI57" s="847"/>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857"/>
      <c r="CI57" s="858"/>
      <c r="CJ57" s="858"/>
      <c r="CK57" s="858"/>
      <c r="CL57" s="859"/>
      <c r="CM57" s="857"/>
      <c r="CN57" s="858"/>
      <c r="CO57" s="858"/>
      <c r="CP57" s="858"/>
      <c r="CQ57" s="859"/>
      <c r="CR57" s="857"/>
      <c r="CS57" s="858"/>
      <c r="CT57" s="858"/>
      <c r="CU57" s="858"/>
      <c r="CV57" s="859"/>
      <c r="CW57" s="857"/>
      <c r="CX57" s="858"/>
      <c r="CY57" s="858"/>
      <c r="CZ57" s="858"/>
      <c r="DA57" s="859"/>
      <c r="DB57" s="857"/>
      <c r="DC57" s="858"/>
      <c r="DD57" s="858"/>
      <c r="DE57" s="858"/>
      <c r="DF57" s="859"/>
      <c r="DG57" s="857"/>
      <c r="DH57" s="858"/>
      <c r="DI57" s="858"/>
      <c r="DJ57" s="858"/>
      <c r="DK57" s="859"/>
      <c r="DL57" s="857"/>
      <c r="DM57" s="858"/>
      <c r="DN57" s="858"/>
      <c r="DO57" s="858"/>
      <c r="DP57" s="859"/>
      <c r="DQ57" s="857"/>
      <c r="DR57" s="858"/>
      <c r="DS57" s="858"/>
      <c r="DT57" s="858"/>
      <c r="DU57" s="859"/>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60"/>
      <c r="R58" s="861"/>
      <c r="S58" s="861"/>
      <c r="T58" s="861"/>
      <c r="U58" s="861"/>
      <c r="V58" s="861"/>
      <c r="W58" s="861"/>
      <c r="X58" s="861"/>
      <c r="Y58" s="861"/>
      <c r="Z58" s="861"/>
      <c r="AA58" s="861"/>
      <c r="AB58" s="861"/>
      <c r="AC58" s="861"/>
      <c r="AD58" s="861"/>
      <c r="AE58" s="862"/>
      <c r="AF58" s="786"/>
      <c r="AG58" s="787"/>
      <c r="AH58" s="787"/>
      <c r="AI58" s="787"/>
      <c r="AJ58" s="788"/>
      <c r="AK58" s="864"/>
      <c r="AL58" s="861"/>
      <c r="AM58" s="861"/>
      <c r="AN58" s="861"/>
      <c r="AO58" s="861"/>
      <c r="AP58" s="861"/>
      <c r="AQ58" s="861"/>
      <c r="AR58" s="861"/>
      <c r="AS58" s="861"/>
      <c r="AT58" s="861"/>
      <c r="AU58" s="861"/>
      <c r="AV58" s="861"/>
      <c r="AW58" s="861"/>
      <c r="AX58" s="861"/>
      <c r="AY58" s="861"/>
      <c r="AZ58" s="863"/>
      <c r="BA58" s="863"/>
      <c r="BB58" s="863"/>
      <c r="BC58" s="863"/>
      <c r="BD58" s="863"/>
      <c r="BE58" s="846"/>
      <c r="BF58" s="846"/>
      <c r="BG58" s="846"/>
      <c r="BH58" s="846"/>
      <c r="BI58" s="847"/>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857"/>
      <c r="CI58" s="858"/>
      <c r="CJ58" s="858"/>
      <c r="CK58" s="858"/>
      <c r="CL58" s="859"/>
      <c r="CM58" s="857"/>
      <c r="CN58" s="858"/>
      <c r="CO58" s="858"/>
      <c r="CP58" s="858"/>
      <c r="CQ58" s="859"/>
      <c r="CR58" s="857"/>
      <c r="CS58" s="858"/>
      <c r="CT58" s="858"/>
      <c r="CU58" s="858"/>
      <c r="CV58" s="859"/>
      <c r="CW58" s="857"/>
      <c r="CX58" s="858"/>
      <c r="CY58" s="858"/>
      <c r="CZ58" s="858"/>
      <c r="DA58" s="859"/>
      <c r="DB58" s="857"/>
      <c r="DC58" s="858"/>
      <c r="DD58" s="858"/>
      <c r="DE58" s="858"/>
      <c r="DF58" s="859"/>
      <c r="DG58" s="857"/>
      <c r="DH58" s="858"/>
      <c r="DI58" s="858"/>
      <c r="DJ58" s="858"/>
      <c r="DK58" s="859"/>
      <c r="DL58" s="857"/>
      <c r="DM58" s="858"/>
      <c r="DN58" s="858"/>
      <c r="DO58" s="858"/>
      <c r="DP58" s="859"/>
      <c r="DQ58" s="857"/>
      <c r="DR58" s="858"/>
      <c r="DS58" s="858"/>
      <c r="DT58" s="858"/>
      <c r="DU58" s="859"/>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60"/>
      <c r="R59" s="861"/>
      <c r="S59" s="861"/>
      <c r="T59" s="861"/>
      <c r="U59" s="861"/>
      <c r="V59" s="861"/>
      <c r="W59" s="861"/>
      <c r="X59" s="861"/>
      <c r="Y59" s="861"/>
      <c r="Z59" s="861"/>
      <c r="AA59" s="861"/>
      <c r="AB59" s="861"/>
      <c r="AC59" s="861"/>
      <c r="AD59" s="861"/>
      <c r="AE59" s="862"/>
      <c r="AF59" s="786"/>
      <c r="AG59" s="787"/>
      <c r="AH59" s="787"/>
      <c r="AI59" s="787"/>
      <c r="AJ59" s="788"/>
      <c r="AK59" s="864"/>
      <c r="AL59" s="861"/>
      <c r="AM59" s="861"/>
      <c r="AN59" s="861"/>
      <c r="AO59" s="861"/>
      <c r="AP59" s="861"/>
      <c r="AQ59" s="861"/>
      <c r="AR59" s="861"/>
      <c r="AS59" s="861"/>
      <c r="AT59" s="861"/>
      <c r="AU59" s="861"/>
      <c r="AV59" s="861"/>
      <c r="AW59" s="861"/>
      <c r="AX59" s="861"/>
      <c r="AY59" s="861"/>
      <c r="AZ59" s="863"/>
      <c r="BA59" s="863"/>
      <c r="BB59" s="863"/>
      <c r="BC59" s="863"/>
      <c r="BD59" s="863"/>
      <c r="BE59" s="846"/>
      <c r="BF59" s="846"/>
      <c r="BG59" s="846"/>
      <c r="BH59" s="846"/>
      <c r="BI59" s="847"/>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857"/>
      <c r="CI59" s="858"/>
      <c r="CJ59" s="858"/>
      <c r="CK59" s="858"/>
      <c r="CL59" s="859"/>
      <c r="CM59" s="857"/>
      <c r="CN59" s="858"/>
      <c r="CO59" s="858"/>
      <c r="CP59" s="858"/>
      <c r="CQ59" s="859"/>
      <c r="CR59" s="857"/>
      <c r="CS59" s="858"/>
      <c r="CT59" s="858"/>
      <c r="CU59" s="858"/>
      <c r="CV59" s="859"/>
      <c r="CW59" s="857"/>
      <c r="CX59" s="858"/>
      <c r="CY59" s="858"/>
      <c r="CZ59" s="858"/>
      <c r="DA59" s="859"/>
      <c r="DB59" s="857"/>
      <c r="DC59" s="858"/>
      <c r="DD59" s="858"/>
      <c r="DE59" s="858"/>
      <c r="DF59" s="859"/>
      <c r="DG59" s="857"/>
      <c r="DH59" s="858"/>
      <c r="DI59" s="858"/>
      <c r="DJ59" s="858"/>
      <c r="DK59" s="859"/>
      <c r="DL59" s="857"/>
      <c r="DM59" s="858"/>
      <c r="DN59" s="858"/>
      <c r="DO59" s="858"/>
      <c r="DP59" s="859"/>
      <c r="DQ59" s="857"/>
      <c r="DR59" s="858"/>
      <c r="DS59" s="858"/>
      <c r="DT59" s="858"/>
      <c r="DU59" s="859"/>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60"/>
      <c r="R60" s="861"/>
      <c r="S60" s="861"/>
      <c r="T60" s="861"/>
      <c r="U60" s="861"/>
      <c r="V60" s="861"/>
      <c r="W60" s="861"/>
      <c r="X60" s="861"/>
      <c r="Y60" s="861"/>
      <c r="Z60" s="861"/>
      <c r="AA60" s="861"/>
      <c r="AB60" s="861"/>
      <c r="AC60" s="861"/>
      <c r="AD60" s="861"/>
      <c r="AE60" s="862"/>
      <c r="AF60" s="786"/>
      <c r="AG60" s="787"/>
      <c r="AH60" s="787"/>
      <c r="AI60" s="787"/>
      <c r="AJ60" s="788"/>
      <c r="AK60" s="864"/>
      <c r="AL60" s="861"/>
      <c r="AM60" s="861"/>
      <c r="AN60" s="861"/>
      <c r="AO60" s="861"/>
      <c r="AP60" s="861"/>
      <c r="AQ60" s="861"/>
      <c r="AR60" s="861"/>
      <c r="AS60" s="861"/>
      <c r="AT60" s="861"/>
      <c r="AU60" s="861"/>
      <c r="AV60" s="861"/>
      <c r="AW60" s="861"/>
      <c r="AX60" s="861"/>
      <c r="AY60" s="861"/>
      <c r="AZ60" s="863"/>
      <c r="BA60" s="863"/>
      <c r="BB60" s="863"/>
      <c r="BC60" s="863"/>
      <c r="BD60" s="863"/>
      <c r="BE60" s="846"/>
      <c r="BF60" s="846"/>
      <c r="BG60" s="846"/>
      <c r="BH60" s="846"/>
      <c r="BI60" s="847"/>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857"/>
      <c r="CI60" s="858"/>
      <c r="CJ60" s="858"/>
      <c r="CK60" s="858"/>
      <c r="CL60" s="859"/>
      <c r="CM60" s="857"/>
      <c r="CN60" s="858"/>
      <c r="CO60" s="858"/>
      <c r="CP60" s="858"/>
      <c r="CQ60" s="859"/>
      <c r="CR60" s="857"/>
      <c r="CS60" s="858"/>
      <c r="CT60" s="858"/>
      <c r="CU60" s="858"/>
      <c r="CV60" s="859"/>
      <c r="CW60" s="857"/>
      <c r="CX60" s="858"/>
      <c r="CY60" s="858"/>
      <c r="CZ60" s="858"/>
      <c r="DA60" s="859"/>
      <c r="DB60" s="857"/>
      <c r="DC60" s="858"/>
      <c r="DD60" s="858"/>
      <c r="DE60" s="858"/>
      <c r="DF60" s="859"/>
      <c r="DG60" s="857"/>
      <c r="DH60" s="858"/>
      <c r="DI60" s="858"/>
      <c r="DJ60" s="858"/>
      <c r="DK60" s="859"/>
      <c r="DL60" s="857"/>
      <c r="DM60" s="858"/>
      <c r="DN60" s="858"/>
      <c r="DO60" s="858"/>
      <c r="DP60" s="859"/>
      <c r="DQ60" s="857"/>
      <c r="DR60" s="858"/>
      <c r="DS60" s="858"/>
      <c r="DT60" s="858"/>
      <c r="DU60" s="859"/>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60"/>
      <c r="R61" s="861"/>
      <c r="S61" s="861"/>
      <c r="T61" s="861"/>
      <c r="U61" s="861"/>
      <c r="V61" s="861"/>
      <c r="W61" s="861"/>
      <c r="X61" s="861"/>
      <c r="Y61" s="861"/>
      <c r="Z61" s="861"/>
      <c r="AA61" s="861"/>
      <c r="AB61" s="861"/>
      <c r="AC61" s="861"/>
      <c r="AD61" s="861"/>
      <c r="AE61" s="862"/>
      <c r="AF61" s="786"/>
      <c r="AG61" s="787"/>
      <c r="AH61" s="787"/>
      <c r="AI61" s="787"/>
      <c r="AJ61" s="788"/>
      <c r="AK61" s="864"/>
      <c r="AL61" s="861"/>
      <c r="AM61" s="861"/>
      <c r="AN61" s="861"/>
      <c r="AO61" s="861"/>
      <c r="AP61" s="861"/>
      <c r="AQ61" s="861"/>
      <c r="AR61" s="861"/>
      <c r="AS61" s="861"/>
      <c r="AT61" s="861"/>
      <c r="AU61" s="861"/>
      <c r="AV61" s="861"/>
      <c r="AW61" s="861"/>
      <c r="AX61" s="861"/>
      <c r="AY61" s="861"/>
      <c r="AZ61" s="863"/>
      <c r="BA61" s="863"/>
      <c r="BB61" s="863"/>
      <c r="BC61" s="863"/>
      <c r="BD61" s="863"/>
      <c r="BE61" s="846"/>
      <c r="BF61" s="846"/>
      <c r="BG61" s="846"/>
      <c r="BH61" s="846"/>
      <c r="BI61" s="847"/>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857"/>
      <c r="CI61" s="858"/>
      <c r="CJ61" s="858"/>
      <c r="CK61" s="858"/>
      <c r="CL61" s="859"/>
      <c r="CM61" s="857"/>
      <c r="CN61" s="858"/>
      <c r="CO61" s="858"/>
      <c r="CP61" s="858"/>
      <c r="CQ61" s="859"/>
      <c r="CR61" s="857"/>
      <c r="CS61" s="858"/>
      <c r="CT61" s="858"/>
      <c r="CU61" s="858"/>
      <c r="CV61" s="859"/>
      <c r="CW61" s="857"/>
      <c r="CX61" s="858"/>
      <c r="CY61" s="858"/>
      <c r="CZ61" s="858"/>
      <c r="DA61" s="859"/>
      <c r="DB61" s="857"/>
      <c r="DC61" s="858"/>
      <c r="DD61" s="858"/>
      <c r="DE61" s="858"/>
      <c r="DF61" s="859"/>
      <c r="DG61" s="857"/>
      <c r="DH61" s="858"/>
      <c r="DI61" s="858"/>
      <c r="DJ61" s="858"/>
      <c r="DK61" s="859"/>
      <c r="DL61" s="857"/>
      <c r="DM61" s="858"/>
      <c r="DN61" s="858"/>
      <c r="DO61" s="858"/>
      <c r="DP61" s="859"/>
      <c r="DQ61" s="857"/>
      <c r="DR61" s="858"/>
      <c r="DS61" s="858"/>
      <c r="DT61" s="858"/>
      <c r="DU61" s="859"/>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60"/>
      <c r="R62" s="861"/>
      <c r="S62" s="861"/>
      <c r="T62" s="861"/>
      <c r="U62" s="861"/>
      <c r="V62" s="861"/>
      <c r="W62" s="861"/>
      <c r="X62" s="861"/>
      <c r="Y62" s="861"/>
      <c r="Z62" s="861"/>
      <c r="AA62" s="861"/>
      <c r="AB62" s="861"/>
      <c r="AC62" s="861"/>
      <c r="AD62" s="861"/>
      <c r="AE62" s="862"/>
      <c r="AF62" s="786"/>
      <c r="AG62" s="787"/>
      <c r="AH62" s="787"/>
      <c r="AI62" s="787"/>
      <c r="AJ62" s="788"/>
      <c r="AK62" s="864"/>
      <c r="AL62" s="861"/>
      <c r="AM62" s="861"/>
      <c r="AN62" s="861"/>
      <c r="AO62" s="861"/>
      <c r="AP62" s="861"/>
      <c r="AQ62" s="861"/>
      <c r="AR62" s="861"/>
      <c r="AS62" s="861"/>
      <c r="AT62" s="861"/>
      <c r="AU62" s="861"/>
      <c r="AV62" s="861"/>
      <c r="AW62" s="861"/>
      <c r="AX62" s="861"/>
      <c r="AY62" s="861"/>
      <c r="AZ62" s="863"/>
      <c r="BA62" s="863"/>
      <c r="BB62" s="863"/>
      <c r="BC62" s="863"/>
      <c r="BD62" s="863"/>
      <c r="BE62" s="846"/>
      <c r="BF62" s="846"/>
      <c r="BG62" s="846"/>
      <c r="BH62" s="846"/>
      <c r="BI62" s="847"/>
      <c r="BJ62" s="872" t="s">
        <v>413</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857"/>
      <c r="CI62" s="858"/>
      <c r="CJ62" s="858"/>
      <c r="CK62" s="858"/>
      <c r="CL62" s="859"/>
      <c r="CM62" s="857"/>
      <c r="CN62" s="858"/>
      <c r="CO62" s="858"/>
      <c r="CP62" s="858"/>
      <c r="CQ62" s="859"/>
      <c r="CR62" s="857"/>
      <c r="CS62" s="858"/>
      <c r="CT62" s="858"/>
      <c r="CU62" s="858"/>
      <c r="CV62" s="859"/>
      <c r="CW62" s="857"/>
      <c r="CX62" s="858"/>
      <c r="CY62" s="858"/>
      <c r="CZ62" s="858"/>
      <c r="DA62" s="859"/>
      <c r="DB62" s="857"/>
      <c r="DC62" s="858"/>
      <c r="DD62" s="858"/>
      <c r="DE62" s="858"/>
      <c r="DF62" s="859"/>
      <c r="DG62" s="857"/>
      <c r="DH62" s="858"/>
      <c r="DI62" s="858"/>
      <c r="DJ62" s="858"/>
      <c r="DK62" s="859"/>
      <c r="DL62" s="857"/>
      <c r="DM62" s="858"/>
      <c r="DN62" s="858"/>
      <c r="DO62" s="858"/>
      <c r="DP62" s="859"/>
      <c r="DQ62" s="857"/>
      <c r="DR62" s="858"/>
      <c r="DS62" s="858"/>
      <c r="DT62" s="858"/>
      <c r="DU62" s="859"/>
      <c r="DV62" s="773"/>
      <c r="DW62" s="774"/>
      <c r="DX62" s="774"/>
      <c r="DY62" s="774"/>
      <c r="DZ62" s="779"/>
      <c r="EA62" s="230"/>
    </row>
    <row r="63" spans="1:131" ht="26.25" customHeight="1" thickBot="1" x14ac:dyDescent="0.2">
      <c r="A63" s="240" t="s">
        <v>384</v>
      </c>
      <c r="B63" s="792" t="s">
        <v>414</v>
      </c>
      <c r="C63" s="793"/>
      <c r="D63" s="793"/>
      <c r="E63" s="793"/>
      <c r="F63" s="793"/>
      <c r="G63" s="793"/>
      <c r="H63" s="793"/>
      <c r="I63" s="793"/>
      <c r="J63" s="793"/>
      <c r="K63" s="793"/>
      <c r="L63" s="793"/>
      <c r="M63" s="793"/>
      <c r="N63" s="793"/>
      <c r="O63" s="793"/>
      <c r="P63" s="794"/>
      <c r="Q63" s="865"/>
      <c r="R63" s="866"/>
      <c r="S63" s="866"/>
      <c r="T63" s="866"/>
      <c r="U63" s="866"/>
      <c r="V63" s="866"/>
      <c r="W63" s="866"/>
      <c r="X63" s="866"/>
      <c r="Y63" s="866"/>
      <c r="Z63" s="866"/>
      <c r="AA63" s="866"/>
      <c r="AB63" s="866"/>
      <c r="AC63" s="866"/>
      <c r="AD63" s="866"/>
      <c r="AE63" s="867"/>
      <c r="AF63" s="868">
        <v>140440</v>
      </c>
      <c r="AG63" s="869"/>
      <c r="AH63" s="869"/>
      <c r="AI63" s="869"/>
      <c r="AJ63" s="870"/>
      <c r="AK63" s="871"/>
      <c r="AL63" s="866"/>
      <c r="AM63" s="866"/>
      <c r="AN63" s="866"/>
      <c r="AO63" s="866"/>
      <c r="AP63" s="869">
        <v>1355041</v>
      </c>
      <c r="AQ63" s="869"/>
      <c r="AR63" s="869"/>
      <c r="AS63" s="869"/>
      <c r="AT63" s="869"/>
      <c r="AU63" s="869">
        <v>485871</v>
      </c>
      <c r="AV63" s="869"/>
      <c r="AW63" s="869"/>
      <c r="AX63" s="869"/>
      <c r="AY63" s="869"/>
      <c r="AZ63" s="873"/>
      <c r="BA63" s="873"/>
      <c r="BB63" s="873"/>
      <c r="BC63" s="873"/>
      <c r="BD63" s="873"/>
      <c r="BE63" s="874"/>
      <c r="BF63" s="874"/>
      <c r="BG63" s="874"/>
      <c r="BH63" s="874"/>
      <c r="BI63" s="875"/>
      <c r="BJ63" s="876" t="s">
        <v>122</v>
      </c>
      <c r="BK63" s="877"/>
      <c r="BL63" s="877"/>
      <c r="BM63" s="877"/>
      <c r="BN63" s="878"/>
      <c r="BO63" s="241"/>
      <c r="BP63" s="241"/>
      <c r="BQ63" s="238">
        <v>57</v>
      </c>
      <c r="BR63" s="239"/>
      <c r="BS63" s="773"/>
      <c r="BT63" s="774"/>
      <c r="BU63" s="774"/>
      <c r="BV63" s="774"/>
      <c r="BW63" s="774"/>
      <c r="BX63" s="774"/>
      <c r="BY63" s="774"/>
      <c r="BZ63" s="774"/>
      <c r="CA63" s="774"/>
      <c r="CB63" s="774"/>
      <c r="CC63" s="774"/>
      <c r="CD63" s="774"/>
      <c r="CE63" s="774"/>
      <c r="CF63" s="774"/>
      <c r="CG63" s="775"/>
      <c r="CH63" s="857"/>
      <c r="CI63" s="858"/>
      <c r="CJ63" s="858"/>
      <c r="CK63" s="858"/>
      <c r="CL63" s="859"/>
      <c r="CM63" s="857"/>
      <c r="CN63" s="858"/>
      <c r="CO63" s="858"/>
      <c r="CP63" s="858"/>
      <c r="CQ63" s="859"/>
      <c r="CR63" s="857"/>
      <c r="CS63" s="858"/>
      <c r="CT63" s="858"/>
      <c r="CU63" s="858"/>
      <c r="CV63" s="859"/>
      <c r="CW63" s="857"/>
      <c r="CX63" s="858"/>
      <c r="CY63" s="858"/>
      <c r="CZ63" s="858"/>
      <c r="DA63" s="859"/>
      <c r="DB63" s="857"/>
      <c r="DC63" s="858"/>
      <c r="DD63" s="858"/>
      <c r="DE63" s="858"/>
      <c r="DF63" s="859"/>
      <c r="DG63" s="857"/>
      <c r="DH63" s="858"/>
      <c r="DI63" s="858"/>
      <c r="DJ63" s="858"/>
      <c r="DK63" s="859"/>
      <c r="DL63" s="857"/>
      <c r="DM63" s="858"/>
      <c r="DN63" s="858"/>
      <c r="DO63" s="858"/>
      <c r="DP63" s="859"/>
      <c r="DQ63" s="857"/>
      <c r="DR63" s="858"/>
      <c r="DS63" s="858"/>
      <c r="DT63" s="858"/>
      <c r="DU63" s="859"/>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857"/>
      <c r="CI64" s="858"/>
      <c r="CJ64" s="858"/>
      <c r="CK64" s="858"/>
      <c r="CL64" s="859"/>
      <c r="CM64" s="857"/>
      <c r="CN64" s="858"/>
      <c r="CO64" s="858"/>
      <c r="CP64" s="858"/>
      <c r="CQ64" s="859"/>
      <c r="CR64" s="857"/>
      <c r="CS64" s="858"/>
      <c r="CT64" s="858"/>
      <c r="CU64" s="858"/>
      <c r="CV64" s="859"/>
      <c r="CW64" s="857"/>
      <c r="CX64" s="858"/>
      <c r="CY64" s="858"/>
      <c r="CZ64" s="858"/>
      <c r="DA64" s="859"/>
      <c r="DB64" s="857"/>
      <c r="DC64" s="858"/>
      <c r="DD64" s="858"/>
      <c r="DE64" s="858"/>
      <c r="DF64" s="859"/>
      <c r="DG64" s="857"/>
      <c r="DH64" s="858"/>
      <c r="DI64" s="858"/>
      <c r="DJ64" s="858"/>
      <c r="DK64" s="859"/>
      <c r="DL64" s="857"/>
      <c r="DM64" s="858"/>
      <c r="DN64" s="858"/>
      <c r="DO64" s="858"/>
      <c r="DP64" s="859"/>
      <c r="DQ64" s="857"/>
      <c r="DR64" s="858"/>
      <c r="DS64" s="858"/>
      <c r="DT64" s="858"/>
      <c r="DU64" s="859"/>
      <c r="DV64" s="773"/>
      <c r="DW64" s="774"/>
      <c r="DX64" s="774"/>
      <c r="DY64" s="774"/>
      <c r="DZ64" s="779"/>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857"/>
      <c r="CI65" s="858"/>
      <c r="CJ65" s="858"/>
      <c r="CK65" s="858"/>
      <c r="CL65" s="859"/>
      <c r="CM65" s="857"/>
      <c r="CN65" s="858"/>
      <c r="CO65" s="858"/>
      <c r="CP65" s="858"/>
      <c r="CQ65" s="859"/>
      <c r="CR65" s="857"/>
      <c r="CS65" s="858"/>
      <c r="CT65" s="858"/>
      <c r="CU65" s="858"/>
      <c r="CV65" s="859"/>
      <c r="CW65" s="857"/>
      <c r="CX65" s="858"/>
      <c r="CY65" s="858"/>
      <c r="CZ65" s="858"/>
      <c r="DA65" s="859"/>
      <c r="DB65" s="857"/>
      <c r="DC65" s="858"/>
      <c r="DD65" s="858"/>
      <c r="DE65" s="858"/>
      <c r="DF65" s="859"/>
      <c r="DG65" s="857"/>
      <c r="DH65" s="858"/>
      <c r="DI65" s="858"/>
      <c r="DJ65" s="858"/>
      <c r="DK65" s="859"/>
      <c r="DL65" s="857"/>
      <c r="DM65" s="858"/>
      <c r="DN65" s="858"/>
      <c r="DO65" s="858"/>
      <c r="DP65" s="859"/>
      <c r="DQ65" s="857"/>
      <c r="DR65" s="858"/>
      <c r="DS65" s="858"/>
      <c r="DT65" s="858"/>
      <c r="DU65" s="859"/>
      <c r="DV65" s="773"/>
      <c r="DW65" s="774"/>
      <c r="DX65" s="774"/>
      <c r="DY65" s="774"/>
      <c r="DZ65" s="779"/>
      <c r="EA65" s="230"/>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388</v>
      </c>
      <c r="R66" s="734"/>
      <c r="S66" s="734"/>
      <c r="T66" s="734"/>
      <c r="U66" s="735"/>
      <c r="V66" s="733" t="s">
        <v>389</v>
      </c>
      <c r="W66" s="734"/>
      <c r="X66" s="734"/>
      <c r="Y66" s="734"/>
      <c r="Z66" s="735"/>
      <c r="AA66" s="733" t="s">
        <v>390</v>
      </c>
      <c r="AB66" s="734"/>
      <c r="AC66" s="734"/>
      <c r="AD66" s="734"/>
      <c r="AE66" s="735"/>
      <c r="AF66" s="879" t="s">
        <v>391</v>
      </c>
      <c r="AG66" s="821"/>
      <c r="AH66" s="821"/>
      <c r="AI66" s="821"/>
      <c r="AJ66" s="880"/>
      <c r="AK66" s="733" t="s">
        <v>392</v>
      </c>
      <c r="AL66" s="728"/>
      <c r="AM66" s="728"/>
      <c r="AN66" s="728"/>
      <c r="AO66" s="729"/>
      <c r="AP66" s="733" t="s">
        <v>393</v>
      </c>
      <c r="AQ66" s="734"/>
      <c r="AR66" s="734"/>
      <c r="AS66" s="734"/>
      <c r="AT66" s="735"/>
      <c r="AU66" s="733" t="s">
        <v>417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84"/>
      <c r="BT66" s="885"/>
      <c r="BU66" s="885"/>
      <c r="BV66" s="885"/>
      <c r="BW66" s="885"/>
      <c r="BX66" s="885"/>
      <c r="BY66" s="885"/>
      <c r="BZ66" s="885"/>
      <c r="CA66" s="885"/>
      <c r="CB66" s="885"/>
      <c r="CC66" s="885"/>
      <c r="CD66" s="885"/>
      <c r="CE66" s="885"/>
      <c r="CF66" s="885"/>
      <c r="CG66" s="890"/>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86"/>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81"/>
      <c r="AG67" s="824"/>
      <c r="AH67" s="824"/>
      <c r="AI67" s="824"/>
      <c r="AJ67" s="882"/>
      <c r="AK67" s="88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84"/>
      <c r="BT67" s="885"/>
      <c r="BU67" s="885"/>
      <c r="BV67" s="885"/>
      <c r="BW67" s="885"/>
      <c r="BX67" s="885"/>
      <c r="BY67" s="885"/>
      <c r="BZ67" s="885"/>
      <c r="CA67" s="885"/>
      <c r="CB67" s="885"/>
      <c r="CC67" s="885"/>
      <c r="CD67" s="885"/>
      <c r="CE67" s="885"/>
      <c r="CF67" s="885"/>
      <c r="CG67" s="890"/>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86"/>
      <c r="EA67" s="230"/>
    </row>
    <row r="68" spans="1:131" ht="26.25" customHeight="1" thickTop="1" x14ac:dyDescent="0.15">
      <c r="A68" s="236">
        <v>1</v>
      </c>
      <c r="B68" s="894" t="s">
        <v>572</v>
      </c>
      <c r="C68" s="895"/>
      <c r="D68" s="895"/>
      <c r="E68" s="895"/>
      <c r="F68" s="895"/>
      <c r="G68" s="895"/>
      <c r="H68" s="895"/>
      <c r="I68" s="895"/>
      <c r="J68" s="895"/>
      <c r="K68" s="895"/>
      <c r="L68" s="895"/>
      <c r="M68" s="895"/>
      <c r="N68" s="895"/>
      <c r="O68" s="895"/>
      <c r="P68" s="896"/>
      <c r="Q68" s="897">
        <v>4255.473</v>
      </c>
      <c r="R68" s="891"/>
      <c r="S68" s="891"/>
      <c r="T68" s="891"/>
      <c r="U68" s="891"/>
      <c r="V68" s="891">
        <v>36086.167000000001</v>
      </c>
      <c r="W68" s="891"/>
      <c r="X68" s="891"/>
      <c r="Y68" s="891"/>
      <c r="Z68" s="891"/>
      <c r="AA68" s="891">
        <v>6464.3059999999996</v>
      </c>
      <c r="AB68" s="891"/>
      <c r="AC68" s="891"/>
      <c r="AD68" s="891"/>
      <c r="AE68" s="891"/>
      <c r="AF68" s="891">
        <v>16625.986000000001</v>
      </c>
      <c r="AG68" s="891"/>
      <c r="AH68" s="891"/>
      <c r="AI68" s="891"/>
      <c r="AJ68" s="891"/>
      <c r="AK68" s="891" t="s">
        <v>505</v>
      </c>
      <c r="AL68" s="891"/>
      <c r="AM68" s="891"/>
      <c r="AN68" s="891"/>
      <c r="AO68" s="891"/>
      <c r="AP68" s="891">
        <v>57968.97</v>
      </c>
      <c r="AQ68" s="891"/>
      <c r="AR68" s="891"/>
      <c r="AS68" s="891"/>
      <c r="AT68" s="891"/>
      <c r="AU68" s="891">
        <v>0</v>
      </c>
      <c r="AV68" s="891"/>
      <c r="AW68" s="891"/>
      <c r="AX68" s="891"/>
      <c r="AY68" s="891"/>
      <c r="AZ68" s="892"/>
      <c r="BA68" s="892"/>
      <c r="BB68" s="892"/>
      <c r="BC68" s="892"/>
      <c r="BD68" s="893"/>
      <c r="BE68" s="241"/>
      <c r="BF68" s="241"/>
      <c r="BG68" s="241"/>
      <c r="BH68" s="241"/>
      <c r="BI68" s="241"/>
      <c r="BJ68" s="241"/>
      <c r="BK68" s="241"/>
      <c r="BL68" s="241"/>
      <c r="BM68" s="241"/>
      <c r="BN68" s="241"/>
      <c r="BO68" s="241"/>
      <c r="BP68" s="241"/>
      <c r="BQ68" s="238">
        <v>62</v>
      </c>
      <c r="BR68" s="243"/>
      <c r="BS68" s="884"/>
      <c r="BT68" s="885"/>
      <c r="BU68" s="885"/>
      <c r="BV68" s="885"/>
      <c r="BW68" s="885"/>
      <c r="BX68" s="885"/>
      <c r="BY68" s="885"/>
      <c r="BZ68" s="885"/>
      <c r="CA68" s="885"/>
      <c r="CB68" s="885"/>
      <c r="CC68" s="885"/>
      <c r="CD68" s="885"/>
      <c r="CE68" s="885"/>
      <c r="CF68" s="885"/>
      <c r="CG68" s="890"/>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86"/>
      <c r="EA68" s="230"/>
    </row>
    <row r="69" spans="1:131" ht="26.25" customHeight="1" x14ac:dyDescent="0.15">
      <c r="A69" s="238">
        <v>2</v>
      </c>
      <c r="B69" s="898" t="s">
        <v>573</v>
      </c>
      <c r="C69" s="899"/>
      <c r="D69" s="899"/>
      <c r="E69" s="899"/>
      <c r="F69" s="899"/>
      <c r="G69" s="899"/>
      <c r="H69" s="899"/>
      <c r="I69" s="899"/>
      <c r="J69" s="899"/>
      <c r="K69" s="899"/>
      <c r="L69" s="899"/>
      <c r="M69" s="899"/>
      <c r="N69" s="899"/>
      <c r="O69" s="899"/>
      <c r="P69" s="900"/>
      <c r="Q69" s="901">
        <v>4407.3909999999996</v>
      </c>
      <c r="R69" s="844"/>
      <c r="S69" s="844"/>
      <c r="T69" s="844"/>
      <c r="U69" s="844"/>
      <c r="V69" s="844">
        <v>4086.9810000000002</v>
      </c>
      <c r="W69" s="844"/>
      <c r="X69" s="844"/>
      <c r="Y69" s="844"/>
      <c r="Z69" s="844"/>
      <c r="AA69" s="844">
        <v>320.41000000000003</v>
      </c>
      <c r="AB69" s="844"/>
      <c r="AC69" s="844"/>
      <c r="AD69" s="844"/>
      <c r="AE69" s="844"/>
      <c r="AF69" s="844">
        <v>320.41000000000003</v>
      </c>
      <c r="AG69" s="844"/>
      <c r="AH69" s="844"/>
      <c r="AI69" s="844"/>
      <c r="AJ69" s="844"/>
      <c r="AK69" s="844" t="s">
        <v>505</v>
      </c>
      <c r="AL69" s="844"/>
      <c r="AM69" s="844"/>
      <c r="AN69" s="844"/>
      <c r="AO69" s="844"/>
      <c r="AP69" s="844">
        <v>0</v>
      </c>
      <c r="AQ69" s="844"/>
      <c r="AR69" s="844"/>
      <c r="AS69" s="844"/>
      <c r="AT69" s="844"/>
      <c r="AU69" s="844">
        <v>0</v>
      </c>
      <c r="AV69" s="844"/>
      <c r="AW69" s="844"/>
      <c r="AX69" s="844"/>
      <c r="AY69" s="844"/>
      <c r="AZ69" s="846"/>
      <c r="BA69" s="846"/>
      <c r="BB69" s="846"/>
      <c r="BC69" s="846"/>
      <c r="BD69" s="847"/>
      <c r="BE69" s="241"/>
      <c r="BF69" s="241"/>
      <c r="BG69" s="241"/>
      <c r="BH69" s="241"/>
      <c r="BI69" s="241"/>
      <c r="BJ69" s="241"/>
      <c r="BK69" s="241"/>
      <c r="BL69" s="241"/>
      <c r="BM69" s="241"/>
      <c r="BN69" s="241"/>
      <c r="BO69" s="241"/>
      <c r="BP69" s="241"/>
      <c r="BQ69" s="238">
        <v>63</v>
      </c>
      <c r="BR69" s="243"/>
      <c r="BS69" s="884"/>
      <c r="BT69" s="885"/>
      <c r="BU69" s="885"/>
      <c r="BV69" s="885"/>
      <c r="BW69" s="885"/>
      <c r="BX69" s="885"/>
      <c r="BY69" s="885"/>
      <c r="BZ69" s="885"/>
      <c r="CA69" s="885"/>
      <c r="CB69" s="885"/>
      <c r="CC69" s="885"/>
      <c r="CD69" s="885"/>
      <c r="CE69" s="885"/>
      <c r="CF69" s="885"/>
      <c r="CG69" s="890"/>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86"/>
      <c r="EA69" s="230"/>
    </row>
    <row r="70" spans="1:131" ht="26.25" customHeight="1" x14ac:dyDescent="0.15">
      <c r="A70" s="238">
        <v>3</v>
      </c>
      <c r="B70" s="898" t="s">
        <v>574</v>
      </c>
      <c r="C70" s="899"/>
      <c r="D70" s="899"/>
      <c r="E70" s="899"/>
      <c r="F70" s="899"/>
      <c r="G70" s="899"/>
      <c r="H70" s="899"/>
      <c r="I70" s="899"/>
      <c r="J70" s="899"/>
      <c r="K70" s="899"/>
      <c r="L70" s="899"/>
      <c r="M70" s="899"/>
      <c r="N70" s="899"/>
      <c r="O70" s="899"/>
      <c r="P70" s="900"/>
      <c r="Q70" s="901">
        <v>1092962.9920000001</v>
      </c>
      <c r="R70" s="844"/>
      <c r="S70" s="844"/>
      <c r="T70" s="844"/>
      <c r="U70" s="844"/>
      <c r="V70" s="844">
        <v>1080087.8049999999</v>
      </c>
      <c r="W70" s="844"/>
      <c r="X70" s="844"/>
      <c r="Y70" s="844"/>
      <c r="Z70" s="844"/>
      <c r="AA70" s="844">
        <v>12875.187</v>
      </c>
      <c r="AB70" s="844"/>
      <c r="AC70" s="844"/>
      <c r="AD70" s="844"/>
      <c r="AE70" s="844"/>
      <c r="AF70" s="844">
        <v>12875.187</v>
      </c>
      <c r="AG70" s="844"/>
      <c r="AH70" s="844"/>
      <c r="AI70" s="844"/>
      <c r="AJ70" s="844"/>
      <c r="AK70" s="844" t="s">
        <v>575</v>
      </c>
      <c r="AL70" s="844"/>
      <c r="AM70" s="844"/>
      <c r="AN70" s="844"/>
      <c r="AO70" s="844"/>
      <c r="AP70" s="844">
        <v>0</v>
      </c>
      <c r="AQ70" s="844"/>
      <c r="AR70" s="844"/>
      <c r="AS70" s="844"/>
      <c r="AT70" s="844"/>
      <c r="AU70" s="844">
        <v>0</v>
      </c>
      <c r="AV70" s="844"/>
      <c r="AW70" s="844"/>
      <c r="AX70" s="844"/>
      <c r="AY70" s="844"/>
      <c r="AZ70" s="846"/>
      <c r="BA70" s="846"/>
      <c r="BB70" s="846"/>
      <c r="BC70" s="846"/>
      <c r="BD70" s="847"/>
      <c r="BE70" s="241"/>
      <c r="BF70" s="241"/>
      <c r="BG70" s="241"/>
      <c r="BH70" s="241"/>
      <c r="BI70" s="241"/>
      <c r="BJ70" s="241"/>
      <c r="BK70" s="241"/>
      <c r="BL70" s="241"/>
      <c r="BM70" s="241"/>
      <c r="BN70" s="241"/>
      <c r="BO70" s="241"/>
      <c r="BP70" s="241"/>
      <c r="BQ70" s="238">
        <v>64</v>
      </c>
      <c r="BR70" s="243"/>
      <c r="BS70" s="884"/>
      <c r="BT70" s="885"/>
      <c r="BU70" s="885"/>
      <c r="BV70" s="885"/>
      <c r="BW70" s="885"/>
      <c r="BX70" s="885"/>
      <c r="BY70" s="885"/>
      <c r="BZ70" s="885"/>
      <c r="CA70" s="885"/>
      <c r="CB70" s="885"/>
      <c r="CC70" s="885"/>
      <c r="CD70" s="885"/>
      <c r="CE70" s="885"/>
      <c r="CF70" s="885"/>
      <c r="CG70" s="890"/>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86"/>
      <c r="EA70" s="230"/>
    </row>
    <row r="71" spans="1:131" ht="26.25" customHeight="1" x14ac:dyDescent="0.15">
      <c r="A71" s="238">
        <v>4</v>
      </c>
      <c r="B71" s="898"/>
      <c r="C71" s="899"/>
      <c r="D71" s="899"/>
      <c r="E71" s="899"/>
      <c r="F71" s="899"/>
      <c r="G71" s="899"/>
      <c r="H71" s="899"/>
      <c r="I71" s="899"/>
      <c r="J71" s="899"/>
      <c r="K71" s="899"/>
      <c r="L71" s="899"/>
      <c r="M71" s="899"/>
      <c r="N71" s="899"/>
      <c r="O71" s="899"/>
      <c r="P71" s="900"/>
      <c r="Q71" s="902"/>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6"/>
      <c r="AY71" s="856"/>
      <c r="AZ71" s="846"/>
      <c r="BA71" s="846"/>
      <c r="BB71" s="846"/>
      <c r="BC71" s="846"/>
      <c r="BD71" s="847"/>
      <c r="BE71" s="241"/>
      <c r="BF71" s="241"/>
      <c r="BG71" s="241"/>
      <c r="BH71" s="241"/>
      <c r="BI71" s="241"/>
      <c r="BJ71" s="241"/>
      <c r="BK71" s="241"/>
      <c r="BL71" s="241"/>
      <c r="BM71" s="241"/>
      <c r="BN71" s="241"/>
      <c r="BO71" s="241"/>
      <c r="BP71" s="241"/>
      <c r="BQ71" s="238">
        <v>65</v>
      </c>
      <c r="BR71" s="243"/>
      <c r="BS71" s="884"/>
      <c r="BT71" s="885"/>
      <c r="BU71" s="885"/>
      <c r="BV71" s="885"/>
      <c r="BW71" s="885"/>
      <c r="BX71" s="885"/>
      <c r="BY71" s="885"/>
      <c r="BZ71" s="885"/>
      <c r="CA71" s="885"/>
      <c r="CB71" s="885"/>
      <c r="CC71" s="885"/>
      <c r="CD71" s="885"/>
      <c r="CE71" s="885"/>
      <c r="CF71" s="885"/>
      <c r="CG71" s="890"/>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86"/>
      <c r="EA71" s="230"/>
    </row>
    <row r="72" spans="1:131" ht="26.25" customHeight="1" x14ac:dyDescent="0.15">
      <c r="A72" s="238">
        <v>5</v>
      </c>
      <c r="B72" s="898"/>
      <c r="C72" s="899"/>
      <c r="D72" s="899"/>
      <c r="E72" s="899"/>
      <c r="F72" s="899"/>
      <c r="G72" s="899"/>
      <c r="H72" s="899"/>
      <c r="I72" s="899"/>
      <c r="J72" s="899"/>
      <c r="K72" s="899"/>
      <c r="L72" s="899"/>
      <c r="M72" s="899"/>
      <c r="N72" s="899"/>
      <c r="O72" s="899"/>
      <c r="P72" s="900"/>
      <c r="Q72" s="902"/>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6"/>
      <c r="AQ72" s="856"/>
      <c r="AR72" s="856"/>
      <c r="AS72" s="856"/>
      <c r="AT72" s="856"/>
      <c r="AU72" s="856"/>
      <c r="AV72" s="856"/>
      <c r="AW72" s="856"/>
      <c r="AX72" s="856"/>
      <c r="AY72" s="856"/>
      <c r="AZ72" s="846"/>
      <c r="BA72" s="846"/>
      <c r="BB72" s="846"/>
      <c r="BC72" s="846"/>
      <c r="BD72" s="847"/>
      <c r="BE72" s="241"/>
      <c r="BF72" s="241"/>
      <c r="BG72" s="241"/>
      <c r="BH72" s="241"/>
      <c r="BI72" s="241"/>
      <c r="BJ72" s="241"/>
      <c r="BK72" s="241"/>
      <c r="BL72" s="241"/>
      <c r="BM72" s="241"/>
      <c r="BN72" s="241"/>
      <c r="BO72" s="241"/>
      <c r="BP72" s="241"/>
      <c r="BQ72" s="238">
        <v>66</v>
      </c>
      <c r="BR72" s="243"/>
      <c r="BS72" s="884"/>
      <c r="BT72" s="885"/>
      <c r="BU72" s="885"/>
      <c r="BV72" s="885"/>
      <c r="BW72" s="885"/>
      <c r="BX72" s="885"/>
      <c r="BY72" s="885"/>
      <c r="BZ72" s="885"/>
      <c r="CA72" s="885"/>
      <c r="CB72" s="885"/>
      <c r="CC72" s="885"/>
      <c r="CD72" s="885"/>
      <c r="CE72" s="885"/>
      <c r="CF72" s="885"/>
      <c r="CG72" s="890"/>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86"/>
      <c r="EA72" s="230"/>
    </row>
    <row r="73" spans="1:131" ht="26.25" customHeight="1" x14ac:dyDescent="0.15">
      <c r="A73" s="238">
        <v>6</v>
      </c>
      <c r="B73" s="898"/>
      <c r="C73" s="899"/>
      <c r="D73" s="899"/>
      <c r="E73" s="899"/>
      <c r="F73" s="899"/>
      <c r="G73" s="899"/>
      <c r="H73" s="899"/>
      <c r="I73" s="899"/>
      <c r="J73" s="899"/>
      <c r="K73" s="899"/>
      <c r="L73" s="899"/>
      <c r="M73" s="899"/>
      <c r="N73" s="899"/>
      <c r="O73" s="899"/>
      <c r="P73" s="900"/>
      <c r="Q73" s="902"/>
      <c r="R73" s="856"/>
      <c r="S73" s="856"/>
      <c r="T73" s="856"/>
      <c r="U73" s="856"/>
      <c r="V73" s="856"/>
      <c r="W73" s="856"/>
      <c r="X73" s="856"/>
      <c r="Y73" s="856"/>
      <c r="Z73" s="856"/>
      <c r="AA73" s="856"/>
      <c r="AB73" s="856"/>
      <c r="AC73" s="856"/>
      <c r="AD73" s="856"/>
      <c r="AE73" s="856"/>
      <c r="AF73" s="856"/>
      <c r="AG73" s="856"/>
      <c r="AH73" s="856"/>
      <c r="AI73" s="856"/>
      <c r="AJ73" s="856"/>
      <c r="AK73" s="856"/>
      <c r="AL73" s="856"/>
      <c r="AM73" s="856"/>
      <c r="AN73" s="856"/>
      <c r="AO73" s="856"/>
      <c r="AP73" s="856"/>
      <c r="AQ73" s="856"/>
      <c r="AR73" s="856"/>
      <c r="AS73" s="856"/>
      <c r="AT73" s="856"/>
      <c r="AU73" s="856"/>
      <c r="AV73" s="856"/>
      <c r="AW73" s="856"/>
      <c r="AX73" s="856"/>
      <c r="AY73" s="856"/>
      <c r="AZ73" s="846"/>
      <c r="BA73" s="846"/>
      <c r="BB73" s="846"/>
      <c r="BC73" s="846"/>
      <c r="BD73" s="847"/>
      <c r="BE73" s="241"/>
      <c r="BF73" s="241"/>
      <c r="BG73" s="241"/>
      <c r="BH73" s="241"/>
      <c r="BI73" s="241"/>
      <c r="BJ73" s="241"/>
      <c r="BK73" s="241"/>
      <c r="BL73" s="241"/>
      <c r="BM73" s="241"/>
      <c r="BN73" s="241"/>
      <c r="BO73" s="241"/>
      <c r="BP73" s="241"/>
      <c r="BQ73" s="238">
        <v>67</v>
      </c>
      <c r="BR73" s="243"/>
      <c r="BS73" s="884"/>
      <c r="BT73" s="885"/>
      <c r="BU73" s="885"/>
      <c r="BV73" s="885"/>
      <c r="BW73" s="885"/>
      <c r="BX73" s="885"/>
      <c r="BY73" s="885"/>
      <c r="BZ73" s="885"/>
      <c r="CA73" s="885"/>
      <c r="CB73" s="885"/>
      <c r="CC73" s="885"/>
      <c r="CD73" s="885"/>
      <c r="CE73" s="885"/>
      <c r="CF73" s="885"/>
      <c r="CG73" s="890"/>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86"/>
      <c r="EA73" s="230"/>
    </row>
    <row r="74" spans="1:131" ht="26.25" customHeight="1" x14ac:dyDescent="0.15">
      <c r="A74" s="238">
        <v>7</v>
      </c>
      <c r="B74" s="898"/>
      <c r="C74" s="899"/>
      <c r="D74" s="899"/>
      <c r="E74" s="899"/>
      <c r="F74" s="899"/>
      <c r="G74" s="899"/>
      <c r="H74" s="899"/>
      <c r="I74" s="899"/>
      <c r="J74" s="899"/>
      <c r="K74" s="899"/>
      <c r="L74" s="899"/>
      <c r="M74" s="899"/>
      <c r="N74" s="899"/>
      <c r="O74" s="899"/>
      <c r="P74" s="900"/>
      <c r="Q74" s="902"/>
      <c r="R74" s="856"/>
      <c r="S74" s="856"/>
      <c r="T74" s="856"/>
      <c r="U74" s="856"/>
      <c r="V74" s="856"/>
      <c r="W74" s="856"/>
      <c r="X74" s="856"/>
      <c r="Y74" s="856"/>
      <c r="Z74" s="856"/>
      <c r="AA74" s="856"/>
      <c r="AB74" s="856"/>
      <c r="AC74" s="856"/>
      <c r="AD74" s="856"/>
      <c r="AE74" s="856"/>
      <c r="AF74" s="856"/>
      <c r="AG74" s="856"/>
      <c r="AH74" s="856"/>
      <c r="AI74" s="856"/>
      <c r="AJ74" s="856"/>
      <c r="AK74" s="856"/>
      <c r="AL74" s="856"/>
      <c r="AM74" s="856"/>
      <c r="AN74" s="856"/>
      <c r="AO74" s="856"/>
      <c r="AP74" s="856"/>
      <c r="AQ74" s="856"/>
      <c r="AR74" s="856"/>
      <c r="AS74" s="856"/>
      <c r="AT74" s="856"/>
      <c r="AU74" s="856"/>
      <c r="AV74" s="856"/>
      <c r="AW74" s="856"/>
      <c r="AX74" s="856"/>
      <c r="AY74" s="856"/>
      <c r="AZ74" s="846"/>
      <c r="BA74" s="846"/>
      <c r="BB74" s="846"/>
      <c r="BC74" s="846"/>
      <c r="BD74" s="847"/>
      <c r="BE74" s="241"/>
      <c r="BF74" s="241"/>
      <c r="BG74" s="241"/>
      <c r="BH74" s="241"/>
      <c r="BI74" s="241"/>
      <c r="BJ74" s="241"/>
      <c r="BK74" s="241"/>
      <c r="BL74" s="241"/>
      <c r="BM74" s="241"/>
      <c r="BN74" s="241"/>
      <c r="BO74" s="241"/>
      <c r="BP74" s="241"/>
      <c r="BQ74" s="238">
        <v>68</v>
      </c>
      <c r="BR74" s="243"/>
      <c r="BS74" s="884"/>
      <c r="BT74" s="885"/>
      <c r="BU74" s="885"/>
      <c r="BV74" s="885"/>
      <c r="BW74" s="885"/>
      <c r="BX74" s="885"/>
      <c r="BY74" s="885"/>
      <c r="BZ74" s="885"/>
      <c r="CA74" s="885"/>
      <c r="CB74" s="885"/>
      <c r="CC74" s="885"/>
      <c r="CD74" s="885"/>
      <c r="CE74" s="885"/>
      <c r="CF74" s="885"/>
      <c r="CG74" s="890"/>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86"/>
      <c r="EA74" s="230"/>
    </row>
    <row r="75" spans="1:131" ht="26.25" customHeight="1" x14ac:dyDescent="0.15">
      <c r="A75" s="238">
        <v>8</v>
      </c>
      <c r="B75" s="898"/>
      <c r="C75" s="899"/>
      <c r="D75" s="899"/>
      <c r="E75" s="899"/>
      <c r="F75" s="899"/>
      <c r="G75" s="899"/>
      <c r="H75" s="899"/>
      <c r="I75" s="899"/>
      <c r="J75" s="899"/>
      <c r="K75" s="899"/>
      <c r="L75" s="899"/>
      <c r="M75" s="899"/>
      <c r="N75" s="899"/>
      <c r="O75" s="899"/>
      <c r="P75" s="900"/>
      <c r="Q75" s="903"/>
      <c r="R75" s="904"/>
      <c r="S75" s="904"/>
      <c r="T75" s="904"/>
      <c r="U75" s="855"/>
      <c r="V75" s="905"/>
      <c r="W75" s="904"/>
      <c r="X75" s="904"/>
      <c r="Y75" s="904"/>
      <c r="Z75" s="855"/>
      <c r="AA75" s="905"/>
      <c r="AB75" s="904"/>
      <c r="AC75" s="904"/>
      <c r="AD75" s="904"/>
      <c r="AE75" s="855"/>
      <c r="AF75" s="905"/>
      <c r="AG75" s="904"/>
      <c r="AH75" s="904"/>
      <c r="AI75" s="904"/>
      <c r="AJ75" s="855"/>
      <c r="AK75" s="905"/>
      <c r="AL75" s="904"/>
      <c r="AM75" s="904"/>
      <c r="AN75" s="904"/>
      <c r="AO75" s="855"/>
      <c r="AP75" s="905"/>
      <c r="AQ75" s="904"/>
      <c r="AR75" s="904"/>
      <c r="AS75" s="904"/>
      <c r="AT75" s="855"/>
      <c r="AU75" s="905"/>
      <c r="AV75" s="904"/>
      <c r="AW75" s="904"/>
      <c r="AX75" s="904"/>
      <c r="AY75" s="855"/>
      <c r="AZ75" s="846"/>
      <c r="BA75" s="846"/>
      <c r="BB75" s="846"/>
      <c r="BC75" s="846"/>
      <c r="BD75" s="847"/>
      <c r="BE75" s="241"/>
      <c r="BF75" s="241"/>
      <c r="BG75" s="241"/>
      <c r="BH75" s="241"/>
      <c r="BI75" s="241"/>
      <c r="BJ75" s="241"/>
      <c r="BK75" s="241"/>
      <c r="BL75" s="241"/>
      <c r="BM75" s="241"/>
      <c r="BN75" s="241"/>
      <c r="BO75" s="241"/>
      <c r="BP75" s="241"/>
      <c r="BQ75" s="238">
        <v>69</v>
      </c>
      <c r="BR75" s="243"/>
      <c r="BS75" s="884"/>
      <c r="BT75" s="885"/>
      <c r="BU75" s="885"/>
      <c r="BV75" s="885"/>
      <c r="BW75" s="885"/>
      <c r="BX75" s="885"/>
      <c r="BY75" s="885"/>
      <c r="BZ75" s="885"/>
      <c r="CA75" s="885"/>
      <c r="CB75" s="885"/>
      <c r="CC75" s="885"/>
      <c r="CD75" s="885"/>
      <c r="CE75" s="885"/>
      <c r="CF75" s="885"/>
      <c r="CG75" s="890"/>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86"/>
      <c r="EA75" s="230"/>
    </row>
    <row r="76" spans="1:131" ht="26.25" customHeight="1" x14ac:dyDescent="0.15">
      <c r="A76" s="238">
        <v>9</v>
      </c>
      <c r="B76" s="898"/>
      <c r="C76" s="899"/>
      <c r="D76" s="899"/>
      <c r="E76" s="899"/>
      <c r="F76" s="899"/>
      <c r="G76" s="899"/>
      <c r="H76" s="899"/>
      <c r="I76" s="899"/>
      <c r="J76" s="899"/>
      <c r="K76" s="899"/>
      <c r="L76" s="899"/>
      <c r="M76" s="899"/>
      <c r="N76" s="899"/>
      <c r="O76" s="899"/>
      <c r="P76" s="900"/>
      <c r="Q76" s="903"/>
      <c r="R76" s="904"/>
      <c r="S76" s="904"/>
      <c r="T76" s="904"/>
      <c r="U76" s="855"/>
      <c r="V76" s="905"/>
      <c r="W76" s="904"/>
      <c r="X76" s="904"/>
      <c r="Y76" s="904"/>
      <c r="Z76" s="855"/>
      <c r="AA76" s="905"/>
      <c r="AB76" s="904"/>
      <c r="AC76" s="904"/>
      <c r="AD76" s="904"/>
      <c r="AE76" s="855"/>
      <c r="AF76" s="905"/>
      <c r="AG76" s="904"/>
      <c r="AH76" s="904"/>
      <c r="AI76" s="904"/>
      <c r="AJ76" s="855"/>
      <c r="AK76" s="905"/>
      <c r="AL76" s="904"/>
      <c r="AM76" s="904"/>
      <c r="AN76" s="904"/>
      <c r="AO76" s="855"/>
      <c r="AP76" s="905"/>
      <c r="AQ76" s="904"/>
      <c r="AR76" s="904"/>
      <c r="AS76" s="904"/>
      <c r="AT76" s="855"/>
      <c r="AU76" s="905"/>
      <c r="AV76" s="904"/>
      <c r="AW76" s="904"/>
      <c r="AX76" s="904"/>
      <c r="AY76" s="855"/>
      <c r="AZ76" s="846"/>
      <c r="BA76" s="846"/>
      <c r="BB76" s="846"/>
      <c r="BC76" s="846"/>
      <c r="BD76" s="847"/>
      <c r="BE76" s="241"/>
      <c r="BF76" s="241"/>
      <c r="BG76" s="241"/>
      <c r="BH76" s="241"/>
      <c r="BI76" s="241"/>
      <c r="BJ76" s="241"/>
      <c r="BK76" s="241"/>
      <c r="BL76" s="241"/>
      <c r="BM76" s="241"/>
      <c r="BN76" s="241"/>
      <c r="BO76" s="241"/>
      <c r="BP76" s="241"/>
      <c r="BQ76" s="238">
        <v>70</v>
      </c>
      <c r="BR76" s="243"/>
      <c r="BS76" s="884"/>
      <c r="BT76" s="885"/>
      <c r="BU76" s="885"/>
      <c r="BV76" s="885"/>
      <c r="BW76" s="885"/>
      <c r="BX76" s="885"/>
      <c r="BY76" s="885"/>
      <c r="BZ76" s="885"/>
      <c r="CA76" s="885"/>
      <c r="CB76" s="885"/>
      <c r="CC76" s="885"/>
      <c r="CD76" s="885"/>
      <c r="CE76" s="885"/>
      <c r="CF76" s="885"/>
      <c r="CG76" s="890"/>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86"/>
      <c r="EA76" s="230"/>
    </row>
    <row r="77" spans="1:131" ht="26.25" customHeight="1" x14ac:dyDescent="0.15">
      <c r="A77" s="238">
        <v>10</v>
      </c>
      <c r="B77" s="898"/>
      <c r="C77" s="899"/>
      <c r="D77" s="899"/>
      <c r="E77" s="899"/>
      <c r="F77" s="899"/>
      <c r="G77" s="899"/>
      <c r="H77" s="899"/>
      <c r="I77" s="899"/>
      <c r="J77" s="899"/>
      <c r="K77" s="899"/>
      <c r="L77" s="899"/>
      <c r="M77" s="899"/>
      <c r="N77" s="899"/>
      <c r="O77" s="899"/>
      <c r="P77" s="900"/>
      <c r="Q77" s="903"/>
      <c r="R77" s="904"/>
      <c r="S77" s="904"/>
      <c r="T77" s="904"/>
      <c r="U77" s="855"/>
      <c r="V77" s="905"/>
      <c r="W77" s="904"/>
      <c r="X77" s="904"/>
      <c r="Y77" s="904"/>
      <c r="Z77" s="855"/>
      <c r="AA77" s="905"/>
      <c r="AB77" s="904"/>
      <c r="AC77" s="904"/>
      <c r="AD77" s="904"/>
      <c r="AE77" s="855"/>
      <c r="AF77" s="905"/>
      <c r="AG77" s="904"/>
      <c r="AH77" s="904"/>
      <c r="AI77" s="904"/>
      <c r="AJ77" s="855"/>
      <c r="AK77" s="905"/>
      <c r="AL77" s="904"/>
      <c r="AM77" s="904"/>
      <c r="AN77" s="904"/>
      <c r="AO77" s="855"/>
      <c r="AP77" s="905"/>
      <c r="AQ77" s="904"/>
      <c r="AR77" s="904"/>
      <c r="AS77" s="904"/>
      <c r="AT77" s="855"/>
      <c r="AU77" s="905"/>
      <c r="AV77" s="904"/>
      <c r="AW77" s="904"/>
      <c r="AX77" s="904"/>
      <c r="AY77" s="855"/>
      <c r="AZ77" s="846"/>
      <c r="BA77" s="846"/>
      <c r="BB77" s="846"/>
      <c r="BC77" s="846"/>
      <c r="BD77" s="847"/>
      <c r="BE77" s="241"/>
      <c r="BF77" s="241"/>
      <c r="BG77" s="241"/>
      <c r="BH77" s="241"/>
      <c r="BI77" s="241"/>
      <c r="BJ77" s="241"/>
      <c r="BK77" s="241"/>
      <c r="BL77" s="241"/>
      <c r="BM77" s="241"/>
      <c r="BN77" s="241"/>
      <c r="BO77" s="241"/>
      <c r="BP77" s="241"/>
      <c r="BQ77" s="238">
        <v>71</v>
      </c>
      <c r="BR77" s="243"/>
      <c r="BS77" s="884"/>
      <c r="BT77" s="885"/>
      <c r="BU77" s="885"/>
      <c r="BV77" s="885"/>
      <c r="BW77" s="885"/>
      <c r="BX77" s="885"/>
      <c r="BY77" s="885"/>
      <c r="BZ77" s="885"/>
      <c r="CA77" s="885"/>
      <c r="CB77" s="885"/>
      <c r="CC77" s="885"/>
      <c r="CD77" s="885"/>
      <c r="CE77" s="885"/>
      <c r="CF77" s="885"/>
      <c r="CG77" s="890"/>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86"/>
      <c r="EA77" s="230"/>
    </row>
    <row r="78" spans="1:131" ht="26.25" customHeight="1" x14ac:dyDescent="0.15">
      <c r="A78" s="238">
        <v>11</v>
      </c>
      <c r="B78" s="898"/>
      <c r="C78" s="899"/>
      <c r="D78" s="899"/>
      <c r="E78" s="899"/>
      <c r="F78" s="899"/>
      <c r="G78" s="899"/>
      <c r="H78" s="899"/>
      <c r="I78" s="899"/>
      <c r="J78" s="899"/>
      <c r="K78" s="899"/>
      <c r="L78" s="899"/>
      <c r="M78" s="899"/>
      <c r="N78" s="899"/>
      <c r="O78" s="899"/>
      <c r="P78" s="900"/>
      <c r="Q78" s="902"/>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846"/>
      <c r="BA78" s="846"/>
      <c r="BB78" s="846"/>
      <c r="BC78" s="846"/>
      <c r="BD78" s="847"/>
      <c r="BE78" s="241"/>
      <c r="BF78" s="241"/>
      <c r="BG78" s="241"/>
      <c r="BH78" s="241"/>
      <c r="BI78" s="241"/>
      <c r="BJ78" s="230"/>
      <c r="BK78" s="230"/>
      <c r="BL78" s="230"/>
      <c r="BM78" s="230"/>
      <c r="BN78" s="230"/>
      <c r="BO78" s="241"/>
      <c r="BP78" s="241"/>
      <c r="BQ78" s="238">
        <v>72</v>
      </c>
      <c r="BR78" s="243"/>
      <c r="BS78" s="884"/>
      <c r="BT78" s="885"/>
      <c r="BU78" s="885"/>
      <c r="BV78" s="885"/>
      <c r="BW78" s="885"/>
      <c r="BX78" s="885"/>
      <c r="BY78" s="885"/>
      <c r="BZ78" s="885"/>
      <c r="CA78" s="885"/>
      <c r="CB78" s="885"/>
      <c r="CC78" s="885"/>
      <c r="CD78" s="885"/>
      <c r="CE78" s="885"/>
      <c r="CF78" s="885"/>
      <c r="CG78" s="890"/>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86"/>
      <c r="EA78" s="230"/>
    </row>
    <row r="79" spans="1:131" ht="26.25" customHeight="1" x14ac:dyDescent="0.15">
      <c r="A79" s="238">
        <v>12</v>
      </c>
      <c r="B79" s="898"/>
      <c r="C79" s="899"/>
      <c r="D79" s="899"/>
      <c r="E79" s="899"/>
      <c r="F79" s="899"/>
      <c r="G79" s="899"/>
      <c r="H79" s="899"/>
      <c r="I79" s="899"/>
      <c r="J79" s="899"/>
      <c r="K79" s="899"/>
      <c r="L79" s="899"/>
      <c r="M79" s="899"/>
      <c r="N79" s="899"/>
      <c r="O79" s="899"/>
      <c r="P79" s="900"/>
      <c r="Q79" s="902"/>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846"/>
      <c r="BA79" s="846"/>
      <c r="BB79" s="846"/>
      <c r="BC79" s="846"/>
      <c r="BD79" s="847"/>
      <c r="BE79" s="241"/>
      <c r="BF79" s="241"/>
      <c r="BG79" s="241"/>
      <c r="BH79" s="241"/>
      <c r="BI79" s="241"/>
      <c r="BJ79" s="230"/>
      <c r="BK79" s="230"/>
      <c r="BL79" s="230"/>
      <c r="BM79" s="230"/>
      <c r="BN79" s="230"/>
      <c r="BO79" s="241"/>
      <c r="BP79" s="241"/>
      <c r="BQ79" s="238">
        <v>73</v>
      </c>
      <c r="BR79" s="243"/>
      <c r="BS79" s="884"/>
      <c r="BT79" s="885"/>
      <c r="BU79" s="885"/>
      <c r="BV79" s="885"/>
      <c r="BW79" s="885"/>
      <c r="BX79" s="885"/>
      <c r="BY79" s="885"/>
      <c r="BZ79" s="885"/>
      <c r="CA79" s="885"/>
      <c r="CB79" s="885"/>
      <c r="CC79" s="885"/>
      <c r="CD79" s="885"/>
      <c r="CE79" s="885"/>
      <c r="CF79" s="885"/>
      <c r="CG79" s="890"/>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86"/>
      <c r="EA79" s="230"/>
    </row>
    <row r="80" spans="1:131" ht="26.25" customHeight="1" x14ac:dyDescent="0.15">
      <c r="A80" s="238">
        <v>13</v>
      </c>
      <c r="B80" s="898"/>
      <c r="C80" s="899"/>
      <c r="D80" s="899"/>
      <c r="E80" s="899"/>
      <c r="F80" s="899"/>
      <c r="G80" s="899"/>
      <c r="H80" s="899"/>
      <c r="I80" s="899"/>
      <c r="J80" s="899"/>
      <c r="K80" s="899"/>
      <c r="L80" s="899"/>
      <c r="M80" s="899"/>
      <c r="N80" s="899"/>
      <c r="O80" s="899"/>
      <c r="P80" s="900"/>
      <c r="Q80" s="902"/>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846"/>
      <c r="BA80" s="846"/>
      <c r="BB80" s="846"/>
      <c r="BC80" s="846"/>
      <c r="BD80" s="847"/>
      <c r="BE80" s="241"/>
      <c r="BF80" s="241"/>
      <c r="BG80" s="241"/>
      <c r="BH80" s="241"/>
      <c r="BI80" s="241"/>
      <c r="BJ80" s="241"/>
      <c r="BK80" s="241"/>
      <c r="BL80" s="241"/>
      <c r="BM80" s="241"/>
      <c r="BN80" s="241"/>
      <c r="BO80" s="241"/>
      <c r="BP80" s="241"/>
      <c r="BQ80" s="238">
        <v>74</v>
      </c>
      <c r="BR80" s="243"/>
      <c r="BS80" s="884"/>
      <c r="BT80" s="885"/>
      <c r="BU80" s="885"/>
      <c r="BV80" s="885"/>
      <c r="BW80" s="885"/>
      <c r="BX80" s="885"/>
      <c r="BY80" s="885"/>
      <c r="BZ80" s="885"/>
      <c r="CA80" s="885"/>
      <c r="CB80" s="885"/>
      <c r="CC80" s="885"/>
      <c r="CD80" s="885"/>
      <c r="CE80" s="885"/>
      <c r="CF80" s="885"/>
      <c r="CG80" s="890"/>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86"/>
      <c r="EA80" s="230"/>
    </row>
    <row r="81" spans="1:131" ht="26.25" customHeight="1" x14ac:dyDescent="0.15">
      <c r="A81" s="238">
        <v>14</v>
      </c>
      <c r="B81" s="898"/>
      <c r="C81" s="899"/>
      <c r="D81" s="899"/>
      <c r="E81" s="899"/>
      <c r="F81" s="899"/>
      <c r="G81" s="899"/>
      <c r="H81" s="899"/>
      <c r="I81" s="899"/>
      <c r="J81" s="899"/>
      <c r="K81" s="899"/>
      <c r="L81" s="899"/>
      <c r="M81" s="899"/>
      <c r="N81" s="899"/>
      <c r="O81" s="899"/>
      <c r="P81" s="900"/>
      <c r="Q81" s="902"/>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846"/>
      <c r="BA81" s="846"/>
      <c r="BB81" s="846"/>
      <c r="BC81" s="846"/>
      <c r="BD81" s="847"/>
      <c r="BE81" s="241"/>
      <c r="BF81" s="241"/>
      <c r="BG81" s="241"/>
      <c r="BH81" s="241"/>
      <c r="BI81" s="241"/>
      <c r="BJ81" s="241"/>
      <c r="BK81" s="241"/>
      <c r="BL81" s="241"/>
      <c r="BM81" s="241"/>
      <c r="BN81" s="241"/>
      <c r="BO81" s="241"/>
      <c r="BP81" s="241"/>
      <c r="BQ81" s="238">
        <v>75</v>
      </c>
      <c r="BR81" s="243"/>
      <c r="BS81" s="884"/>
      <c r="BT81" s="885"/>
      <c r="BU81" s="885"/>
      <c r="BV81" s="885"/>
      <c r="BW81" s="885"/>
      <c r="BX81" s="885"/>
      <c r="BY81" s="885"/>
      <c r="BZ81" s="885"/>
      <c r="CA81" s="885"/>
      <c r="CB81" s="885"/>
      <c r="CC81" s="885"/>
      <c r="CD81" s="885"/>
      <c r="CE81" s="885"/>
      <c r="CF81" s="885"/>
      <c r="CG81" s="890"/>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86"/>
      <c r="EA81" s="230"/>
    </row>
    <row r="82" spans="1:131" ht="26.25" customHeight="1" x14ac:dyDescent="0.15">
      <c r="A82" s="238">
        <v>15</v>
      </c>
      <c r="B82" s="898"/>
      <c r="C82" s="899"/>
      <c r="D82" s="899"/>
      <c r="E82" s="899"/>
      <c r="F82" s="899"/>
      <c r="G82" s="899"/>
      <c r="H82" s="899"/>
      <c r="I82" s="899"/>
      <c r="J82" s="899"/>
      <c r="K82" s="899"/>
      <c r="L82" s="899"/>
      <c r="M82" s="899"/>
      <c r="N82" s="899"/>
      <c r="O82" s="899"/>
      <c r="P82" s="900"/>
      <c r="Q82" s="902"/>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846"/>
      <c r="BA82" s="846"/>
      <c r="BB82" s="846"/>
      <c r="BC82" s="846"/>
      <c r="BD82" s="847"/>
      <c r="BE82" s="241"/>
      <c r="BF82" s="241"/>
      <c r="BG82" s="241"/>
      <c r="BH82" s="241"/>
      <c r="BI82" s="241"/>
      <c r="BJ82" s="241"/>
      <c r="BK82" s="241"/>
      <c r="BL82" s="241"/>
      <c r="BM82" s="241"/>
      <c r="BN82" s="241"/>
      <c r="BO82" s="241"/>
      <c r="BP82" s="241"/>
      <c r="BQ82" s="238">
        <v>76</v>
      </c>
      <c r="BR82" s="243"/>
      <c r="BS82" s="884"/>
      <c r="BT82" s="885"/>
      <c r="BU82" s="885"/>
      <c r="BV82" s="885"/>
      <c r="BW82" s="885"/>
      <c r="BX82" s="885"/>
      <c r="BY82" s="885"/>
      <c r="BZ82" s="885"/>
      <c r="CA82" s="885"/>
      <c r="CB82" s="885"/>
      <c r="CC82" s="885"/>
      <c r="CD82" s="885"/>
      <c r="CE82" s="885"/>
      <c r="CF82" s="885"/>
      <c r="CG82" s="890"/>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86"/>
      <c r="EA82" s="230"/>
    </row>
    <row r="83" spans="1:131" ht="26.25" customHeight="1" x14ac:dyDescent="0.15">
      <c r="A83" s="238">
        <v>16</v>
      </c>
      <c r="B83" s="898"/>
      <c r="C83" s="899"/>
      <c r="D83" s="899"/>
      <c r="E83" s="899"/>
      <c r="F83" s="899"/>
      <c r="G83" s="899"/>
      <c r="H83" s="899"/>
      <c r="I83" s="899"/>
      <c r="J83" s="899"/>
      <c r="K83" s="899"/>
      <c r="L83" s="899"/>
      <c r="M83" s="899"/>
      <c r="N83" s="899"/>
      <c r="O83" s="899"/>
      <c r="P83" s="900"/>
      <c r="Q83" s="902"/>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846"/>
      <c r="BA83" s="846"/>
      <c r="BB83" s="846"/>
      <c r="BC83" s="846"/>
      <c r="BD83" s="847"/>
      <c r="BE83" s="241"/>
      <c r="BF83" s="241"/>
      <c r="BG83" s="241"/>
      <c r="BH83" s="241"/>
      <c r="BI83" s="241"/>
      <c r="BJ83" s="241"/>
      <c r="BK83" s="241"/>
      <c r="BL83" s="241"/>
      <c r="BM83" s="241"/>
      <c r="BN83" s="241"/>
      <c r="BO83" s="241"/>
      <c r="BP83" s="241"/>
      <c r="BQ83" s="238">
        <v>77</v>
      </c>
      <c r="BR83" s="243"/>
      <c r="BS83" s="884"/>
      <c r="BT83" s="885"/>
      <c r="BU83" s="885"/>
      <c r="BV83" s="885"/>
      <c r="BW83" s="885"/>
      <c r="BX83" s="885"/>
      <c r="BY83" s="885"/>
      <c r="BZ83" s="885"/>
      <c r="CA83" s="885"/>
      <c r="CB83" s="885"/>
      <c r="CC83" s="885"/>
      <c r="CD83" s="885"/>
      <c r="CE83" s="885"/>
      <c r="CF83" s="885"/>
      <c r="CG83" s="890"/>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86"/>
      <c r="EA83" s="230"/>
    </row>
    <row r="84" spans="1:131" ht="26.25" customHeight="1" x14ac:dyDescent="0.15">
      <c r="A84" s="238">
        <v>17</v>
      </c>
      <c r="B84" s="898"/>
      <c r="C84" s="899"/>
      <c r="D84" s="899"/>
      <c r="E84" s="899"/>
      <c r="F84" s="899"/>
      <c r="G84" s="899"/>
      <c r="H84" s="899"/>
      <c r="I84" s="899"/>
      <c r="J84" s="899"/>
      <c r="K84" s="899"/>
      <c r="L84" s="899"/>
      <c r="M84" s="899"/>
      <c r="N84" s="899"/>
      <c r="O84" s="899"/>
      <c r="P84" s="900"/>
      <c r="Q84" s="902"/>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846"/>
      <c r="BA84" s="846"/>
      <c r="BB84" s="846"/>
      <c r="BC84" s="846"/>
      <c r="BD84" s="847"/>
      <c r="BE84" s="241"/>
      <c r="BF84" s="241"/>
      <c r="BG84" s="241"/>
      <c r="BH84" s="241"/>
      <c r="BI84" s="241"/>
      <c r="BJ84" s="241"/>
      <c r="BK84" s="241"/>
      <c r="BL84" s="241"/>
      <c r="BM84" s="241"/>
      <c r="BN84" s="241"/>
      <c r="BO84" s="241"/>
      <c r="BP84" s="241"/>
      <c r="BQ84" s="238">
        <v>78</v>
      </c>
      <c r="BR84" s="243"/>
      <c r="BS84" s="884"/>
      <c r="BT84" s="885"/>
      <c r="BU84" s="885"/>
      <c r="BV84" s="885"/>
      <c r="BW84" s="885"/>
      <c r="BX84" s="885"/>
      <c r="BY84" s="885"/>
      <c r="BZ84" s="885"/>
      <c r="CA84" s="885"/>
      <c r="CB84" s="885"/>
      <c r="CC84" s="885"/>
      <c r="CD84" s="885"/>
      <c r="CE84" s="885"/>
      <c r="CF84" s="885"/>
      <c r="CG84" s="890"/>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86"/>
      <c r="EA84" s="230"/>
    </row>
    <row r="85" spans="1:131" ht="26.25" customHeight="1" x14ac:dyDescent="0.15">
      <c r="A85" s="238">
        <v>18</v>
      </c>
      <c r="B85" s="898"/>
      <c r="C85" s="899"/>
      <c r="D85" s="899"/>
      <c r="E85" s="899"/>
      <c r="F85" s="899"/>
      <c r="G85" s="899"/>
      <c r="H85" s="899"/>
      <c r="I85" s="899"/>
      <c r="J85" s="899"/>
      <c r="K85" s="899"/>
      <c r="L85" s="899"/>
      <c r="M85" s="899"/>
      <c r="N85" s="899"/>
      <c r="O85" s="899"/>
      <c r="P85" s="900"/>
      <c r="Q85" s="902"/>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846"/>
      <c r="BA85" s="846"/>
      <c r="BB85" s="846"/>
      <c r="BC85" s="846"/>
      <c r="BD85" s="847"/>
      <c r="BE85" s="241"/>
      <c r="BF85" s="241"/>
      <c r="BG85" s="241"/>
      <c r="BH85" s="241"/>
      <c r="BI85" s="241"/>
      <c r="BJ85" s="241"/>
      <c r="BK85" s="241"/>
      <c r="BL85" s="241"/>
      <c r="BM85" s="241"/>
      <c r="BN85" s="241"/>
      <c r="BO85" s="241"/>
      <c r="BP85" s="241"/>
      <c r="BQ85" s="238">
        <v>79</v>
      </c>
      <c r="BR85" s="243"/>
      <c r="BS85" s="884"/>
      <c r="BT85" s="885"/>
      <c r="BU85" s="885"/>
      <c r="BV85" s="885"/>
      <c r="BW85" s="885"/>
      <c r="BX85" s="885"/>
      <c r="BY85" s="885"/>
      <c r="BZ85" s="885"/>
      <c r="CA85" s="885"/>
      <c r="CB85" s="885"/>
      <c r="CC85" s="885"/>
      <c r="CD85" s="885"/>
      <c r="CE85" s="885"/>
      <c r="CF85" s="885"/>
      <c r="CG85" s="890"/>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86"/>
      <c r="EA85" s="230"/>
    </row>
    <row r="86" spans="1:131" ht="26.25" customHeight="1" x14ac:dyDescent="0.15">
      <c r="A86" s="238">
        <v>19</v>
      </c>
      <c r="B86" s="898"/>
      <c r="C86" s="899"/>
      <c r="D86" s="899"/>
      <c r="E86" s="899"/>
      <c r="F86" s="899"/>
      <c r="G86" s="899"/>
      <c r="H86" s="899"/>
      <c r="I86" s="899"/>
      <c r="J86" s="899"/>
      <c r="K86" s="899"/>
      <c r="L86" s="899"/>
      <c r="M86" s="899"/>
      <c r="N86" s="899"/>
      <c r="O86" s="899"/>
      <c r="P86" s="900"/>
      <c r="Q86" s="902"/>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846"/>
      <c r="BA86" s="846"/>
      <c r="BB86" s="846"/>
      <c r="BC86" s="846"/>
      <c r="BD86" s="847"/>
      <c r="BE86" s="241"/>
      <c r="BF86" s="241"/>
      <c r="BG86" s="241"/>
      <c r="BH86" s="241"/>
      <c r="BI86" s="241"/>
      <c r="BJ86" s="241"/>
      <c r="BK86" s="241"/>
      <c r="BL86" s="241"/>
      <c r="BM86" s="241"/>
      <c r="BN86" s="241"/>
      <c r="BO86" s="241"/>
      <c r="BP86" s="241"/>
      <c r="BQ86" s="238">
        <v>80</v>
      </c>
      <c r="BR86" s="243"/>
      <c r="BS86" s="884"/>
      <c r="BT86" s="885"/>
      <c r="BU86" s="885"/>
      <c r="BV86" s="885"/>
      <c r="BW86" s="885"/>
      <c r="BX86" s="885"/>
      <c r="BY86" s="885"/>
      <c r="BZ86" s="885"/>
      <c r="CA86" s="885"/>
      <c r="CB86" s="885"/>
      <c r="CC86" s="885"/>
      <c r="CD86" s="885"/>
      <c r="CE86" s="885"/>
      <c r="CF86" s="885"/>
      <c r="CG86" s="890"/>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86"/>
      <c r="EA86" s="230"/>
    </row>
    <row r="87" spans="1:131" ht="26.25" customHeight="1" x14ac:dyDescent="0.15">
      <c r="A87" s="244">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41"/>
      <c r="BF87" s="241"/>
      <c r="BG87" s="241"/>
      <c r="BH87" s="241"/>
      <c r="BI87" s="241"/>
      <c r="BJ87" s="241"/>
      <c r="BK87" s="241"/>
      <c r="BL87" s="241"/>
      <c r="BM87" s="241"/>
      <c r="BN87" s="241"/>
      <c r="BO87" s="241"/>
      <c r="BP87" s="241"/>
      <c r="BQ87" s="238">
        <v>81</v>
      </c>
      <c r="BR87" s="243"/>
      <c r="BS87" s="884"/>
      <c r="BT87" s="885"/>
      <c r="BU87" s="885"/>
      <c r="BV87" s="885"/>
      <c r="BW87" s="885"/>
      <c r="BX87" s="885"/>
      <c r="BY87" s="885"/>
      <c r="BZ87" s="885"/>
      <c r="CA87" s="885"/>
      <c r="CB87" s="885"/>
      <c r="CC87" s="885"/>
      <c r="CD87" s="885"/>
      <c r="CE87" s="885"/>
      <c r="CF87" s="885"/>
      <c r="CG87" s="890"/>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86"/>
      <c r="EA87" s="230"/>
    </row>
    <row r="88" spans="1:131" ht="26.25" customHeight="1" thickBot="1" x14ac:dyDescent="0.2">
      <c r="A88" s="240" t="s">
        <v>384</v>
      </c>
      <c r="B88" s="792" t="s">
        <v>418</v>
      </c>
      <c r="C88" s="793"/>
      <c r="D88" s="793"/>
      <c r="E88" s="793"/>
      <c r="F88" s="793"/>
      <c r="G88" s="793"/>
      <c r="H88" s="793"/>
      <c r="I88" s="793"/>
      <c r="J88" s="793"/>
      <c r="K88" s="793"/>
      <c r="L88" s="793"/>
      <c r="M88" s="793"/>
      <c r="N88" s="793"/>
      <c r="O88" s="793"/>
      <c r="P88" s="794"/>
      <c r="Q88" s="865"/>
      <c r="R88" s="866"/>
      <c r="S88" s="866"/>
      <c r="T88" s="866"/>
      <c r="U88" s="866"/>
      <c r="V88" s="866"/>
      <c r="W88" s="866"/>
      <c r="X88" s="866"/>
      <c r="Y88" s="866"/>
      <c r="Z88" s="866"/>
      <c r="AA88" s="866"/>
      <c r="AB88" s="866"/>
      <c r="AC88" s="866"/>
      <c r="AD88" s="866"/>
      <c r="AE88" s="866"/>
      <c r="AF88" s="869">
        <v>29822</v>
      </c>
      <c r="AG88" s="869"/>
      <c r="AH88" s="869"/>
      <c r="AI88" s="869"/>
      <c r="AJ88" s="869"/>
      <c r="AK88" s="866"/>
      <c r="AL88" s="866"/>
      <c r="AM88" s="866"/>
      <c r="AN88" s="866"/>
      <c r="AO88" s="866"/>
      <c r="AP88" s="869">
        <v>57969</v>
      </c>
      <c r="AQ88" s="869"/>
      <c r="AR88" s="869"/>
      <c r="AS88" s="869"/>
      <c r="AT88" s="869"/>
      <c r="AU88" s="869"/>
      <c r="AV88" s="869"/>
      <c r="AW88" s="869"/>
      <c r="AX88" s="869"/>
      <c r="AY88" s="869"/>
      <c r="AZ88" s="874"/>
      <c r="BA88" s="874"/>
      <c r="BB88" s="874"/>
      <c r="BC88" s="874"/>
      <c r="BD88" s="875"/>
      <c r="BE88" s="241"/>
      <c r="BF88" s="241"/>
      <c r="BG88" s="241"/>
      <c r="BH88" s="241"/>
      <c r="BI88" s="241"/>
      <c r="BJ88" s="241"/>
      <c r="BK88" s="241"/>
      <c r="BL88" s="241"/>
      <c r="BM88" s="241"/>
      <c r="BN88" s="241"/>
      <c r="BO88" s="241"/>
      <c r="BP88" s="241"/>
      <c r="BQ88" s="238">
        <v>82</v>
      </c>
      <c r="BR88" s="243"/>
      <c r="BS88" s="884"/>
      <c r="BT88" s="885"/>
      <c r="BU88" s="885"/>
      <c r="BV88" s="885"/>
      <c r="BW88" s="885"/>
      <c r="BX88" s="885"/>
      <c r="BY88" s="885"/>
      <c r="BZ88" s="885"/>
      <c r="CA88" s="885"/>
      <c r="CB88" s="885"/>
      <c r="CC88" s="885"/>
      <c r="CD88" s="885"/>
      <c r="CE88" s="885"/>
      <c r="CF88" s="885"/>
      <c r="CG88" s="890"/>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8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84"/>
      <c r="BT89" s="885"/>
      <c r="BU89" s="885"/>
      <c r="BV89" s="885"/>
      <c r="BW89" s="885"/>
      <c r="BX89" s="885"/>
      <c r="BY89" s="885"/>
      <c r="BZ89" s="885"/>
      <c r="CA89" s="885"/>
      <c r="CB89" s="885"/>
      <c r="CC89" s="885"/>
      <c r="CD89" s="885"/>
      <c r="CE89" s="885"/>
      <c r="CF89" s="885"/>
      <c r="CG89" s="890"/>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8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84"/>
      <c r="BT90" s="885"/>
      <c r="BU90" s="885"/>
      <c r="BV90" s="885"/>
      <c r="BW90" s="885"/>
      <c r="BX90" s="885"/>
      <c r="BY90" s="885"/>
      <c r="BZ90" s="885"/>
      <c r="CA90" s="885"/>
      <c r="CB90" s="885"/>
      <c r="CC90" s="885"/>
      <c r="CD90" s="885"/>
      <c r="CE90" s="885"/>
      <c r="CF90" s="885"/>
      <c r="CG90" s="890"/>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8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84"/>
      <c r="BT91" s="885"/>
      <c r="BU91" s="885"/>
      <c r="BV91" s="885"/>
      <c r="BW91" s="885"/>
      <c r="BX91" s="885"/>
      <c r="BY91" s="885"/>
      <c r="BZ91" s="885"/>
      <c r="CA91" s="885"/>
      <c r="CB91" s="885"/>
      <c r="CC91" s="885"/>
      <c r="CD91" s="885"/>
      <c r="CE91" s="885"/>
      <c r="CF91" s="885"/>
      <c r="CG91" s="890"/>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8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84"/>
      <c r="BT92" s="885"/>
      <c r="BU92" s="885"/>
      <c r="BV92" s="885"/>
      <c r="BW92" s="885"/>
      <c r="BX92" s="885"/>
      <c r="BY92" s="885"/>
      <c r="BZ92" s="885"/>
      <c r="CA92" s="885"/>
      <c r="CB92" s="885"/>
      <c r="CC92" s="885"/>
      <c r="CD92" s="885"/>
      <c r="CE92" s="885"/>
      <c r="CF92" s="885"/>
      <c r="CG92" s="890"/>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8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84"/>
      <c r="BT93" s="885"/>
      <c r="BU93" s="885"/>
      <c r="BV93" s="885"/>
      <c r="BW93" s="885"/>
      <c r="BX93" s="885"/>
      <c r="BY93" s="885"/>
      <c r="BZ93" s="885"/>
      <c r="CA93" s="885"/>
      <c r="CB93" s="885"/>
      <c r="CC93" s="885"/>
      <c r="CD93" s="885"/>
      <c r="CE93" s="885"/>
      <c r="CF93" s="885"/>
      <c r="CG93" s="890"/>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8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84"/>
      <c r="BT94" s="885"/>
      <c r="BU94" s="885"/>
      <c r="BV94" s="885"/>
      <c r="BW94" s="885"/>
      <c r="BX94" s="885"/>
      <c r="BY94" s="885"/>
      <c r="BZ94" s="885"/>
      <c r="CA94" s="885"/>
      <c r="CB94" s="885"/>
      <c r="CC94" s="885"/>
      <c r="CD94" s="885"/>
      <c r="CE94" s="885"/>
      <c r="CF94" s="885"/>
      <c r="CG94" s="890"/>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8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84"/>
      <c r="BT95" s="885"/>
      <c r="BU95" s="885"/>
      <c r="BV95" s="885"/>
      <c r="BW95" s="885"/>
      <c r="BX95" s="885"/>
      <c r="BY95" s="885"/>
      <c r="BZ95" s="885"/>
      <c r="CA95" s="885"/>
      <c r="CB95" s="885"/>
      <c r="CC95" s="885"/>
      <c r="CD95" s="885"/>
      <c r="CE95" s="885"/>
      <c r="CF95" s="885"/>
      <c r="CG95" s="890"/>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8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84"/>
      <c r="BT96" s="885"/>
      <c r="BU96" s="885"/>
      <c r="BV96" s="885"/>
      <c r="BW96" s="885"/>
      <c r="BX96" s="885"/>
      <c r="BY96" s="885"/>
      <c r="BZ96" s="885"/>
      <c r="CA96" s="885"/>
      <c r="CB96" s="885"/>
      <c r="CC96" s="885"/>
      <c r="CD96" s="885"/>
      <c r="CE96" s="885"/>
      <c r="CF96" s="885"/>
      <c r="CG96" s="890"/>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8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84"/>
      <c r="BT97" s="885"/>
      <c r="BU97" s="885"/>
      <c r="BV97" s="885"/>
      <c r="BW97" s="885"/>
      <c r="BX97" s="885"/>
      <c r="BY97" s="885"/>
      <c r="BZ97" s="885"/>
      <c r="CA97" s="885"/>
      <c r="CB97" s="885"/>
      <c r="CC97" s="885"/>
      <c r="CD97" s="885"/>
      <c r="CE97" s="885"/>
      <c r="CF97" s="885"/>
      <c r="CG97" s="890"/>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8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84"/>
      <c r="BT98" s="885"/>
      <c r="BU98" s="885"/>
      <c r="BV98" s="885"/>
      <c r="BW98" s="885"/>
      <c r="BX98" s="885"/>
      <c r="BY98" s="885"/>
      <c r="BZ98" s="885"/>
      <c r="CA98" s="885"/>
      <c r="CB98" s="885"/>
      <c r="CC98" s="885"/>
      <c r="CD98" s="885"/>
      <c r="CE98" s="885"/>
      <c r="CF98" s="885"/>
      <c r="CG98" s="890"/>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8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84"/>
      <c r="BT99" s="885"/>
      <c r="BU99" s="885"/>
      <c r="BV99" s="885"/>
      <c r="BW99" s="885"/>
      <c r="BX99" s="885"/>
      <c r="BY99" s="885"/>
      <c r="BZ99" s="885"/>
      <c r="CA99" s="885"/>
      <c r="CB99" s="885"/>
      <c r="CC99" s="885"/>
      <c r="CD99" s="885"/>
      <c r="CE99" s="885"/>
      <c r="CF99" s="885"/>
      <c r="CG99" s="890"/>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8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84"/>
      <c r="BT100" s="885"/>
      <c r="BU100" s="885"/>
      <c r="BV100" s="885"/>
      <c r="BW100" s="885"/>
      <c r="BX100" s="885"/>
      <c r="BY100" s="885"/>
      <c r="BZ100" s="885"/>
      <c r="CA100" s="885"/>
      <c r="CB100" s="885"/>
      <c r="CC100" s="885"/>
      <c r="CD100" s="885"/>
      <c r="CE100" s="885"/>
      <c r="CF100" s="885"/>
      <c r="CG100" s="890"/>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8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84"/>
      <c r="BT101" s="885"/>
      <c r="BU101" s="885"/>
      <c r="BV101" s="885"/>
      <c r="BW101" s="885"/>
      <c r="BX101" s="885"/>
      <c r="BY101" s="885"/>
      <c r="BZ101" s="885"/>
      <c r="CA101" s="885"/>
      <c r="CB101" s="885"/>
      <c r="CC101" s="885"/>
      <c r="CD101" s="885"/>
      <c r="CE101" s="885"/>
      <c r="CF101" s="885"/>
      <c r="CG101" s="890"/>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8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384</v>
      </c>
      <c r="BR102" s="792" t="s">
        <v>419</v>
      </c>
      <c r="BS102" s="793"/>
      <c r="BT102" s="793"/>
      <c r="BU102" s="793"/>
      <c r="BV102" s="793"/>
      <c r="BW102" s="793"/>
      <c r="BX102" s="793"/>
      <c r="BY102" s="793"/>
      <c r="BZ102" s="793"/>
      <c r="CA102" s="793"/>
      <c r="CB102" s="793"/>
      <c r="CC102" s="793"/>
      <c r="CD102" s="793"/>
      <c r="CE102" s="793"/>
      <c r="CF102" s="793"/>
      <c r="CG102" s="794"/>
      <c r="CH102" s="913"/>
      <c r="CI102" s="914"/>
      <c r="CJ102" s="914"/>
      <c r="CK102" s="914"/>
      <c r="CL102" s="915"/>
      <c r="CM102" s="913"/>
      <c r="CN102" s="914"/>
      <c r="CO102" s="914"/>
      <c r="CP102" s="914"/>
      <c r="CQ102" s="915"/>
      <c r="CR102" s="916">
        <v>107345</v>
      </c>
      <c r="CS102" s="877"/>
      <c r="CT102" s="877"/>
      <c r="CU102" s="877"/>
      <c r="CV102" s="917"/>
      <c r="CW102" s="916">
        <v>10270</v>
      </c>
      <c r="CX102" s="877"/>
      <c r="CY102" s="877"/>
      <c r="CZ102" s="877"/>
      <c r="DA102" s="917"/>
      <c r="DB102" s="916">
        <v>114936</v>
      </c>
      <c r="DC102" s="877"/>
      <c r="DD102" s="877"/>
      <c r="DE102" s="877"/>
      <c r="DF102" s="917"/>
      <c r="DG102" s="916">
        <v>0</v>
      </c>
      <c r="DH102" s="877"/>
      <c r="DI102" s="877"/>
      <c r="DJ102" s="877"/>
      <c r="DK102" s="917"/>
      <c r="DL102" s="916">
        <v>43621</v>
      </c>
      <c r="DM102" s="877"/>
      <c r="DN102" s="877"/>
      <c r="DO102" s="877"/>
      <c r="DP102" s="917"/>
      <c r="DQ102" s="916">
        <v>8551</v>
      </c>
      <c r="DR102" s="877"/>
      <c r="DS102" s="877"/>
      <c r="DT102" s="877"/>
      <c r="DU102" s="917"/>
      <c r="DV102" s="792"/>
      <c r="DW102" s="793"/>
      <c r="DX102" s="793"/>
      <c r="DY102" s="793"/>
      <c r="DZ102" s="94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1" t="s">
        <v>420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2" t="s">
        <v>421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3" t="s">
        <v>424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x14ac:dyDescent="0.15">
      <c r="A109" s="938" t="s">
        <v>426</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427</v>
      </c>
      <c r="AB109" s="919"/>
      <c r="AC109" s="919"/>
      <c r="AD109" s="919"/>
      <c r="AE109" s="920"/>
      <c r="AF109" s="918" t="s">
        <v>428</v>
      </c>
      <c r="AG109" s="919"/>
      <c r="AH109" s="919"/>
      <c r="AI109" s="919"/>
      <c r="AJ109" s="920"/>
      <c r="AK109" s="918" t="s">
        <v>294</v>
      </c>
      <c r="AL109" s="919"/>
      <c r="AM109" s="919"/>
      <c r="AN109" s="919"/>
      <c r="AO109" s="920"/>
      <c r="AP109" s="918" t="s">
        <v>429</v>
      </c>
      <c r="AQ109" s="919"/>
      <c r="AR109" s="919"/>
      <c r="AS109" s="919"/>
      <c r="AT109" s="921"/>
      <c r="AU109" s="938" t="s">
        <v>426</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427</v>
      </c>
      <c r="BR109" s="919"/>
      <c r="BS109" s="919"/>
      <c r="BT109" s="919"/>
      <c r="BU109" s="920"/>
      <c r="BV109" s="918" t="s">
        <v>428</v>
      </c>
      <c r="BW109" s="919"/>
      <c r="BX109" s="919"/>
      <c r="BY109" s="919"/>
      <c r="BZ109" s="920"/>
      <c r="CA109" s="918" t="s">
        <v>294</v>
      </c>
      <c r="CB109" s="919"/>
      <c r="CC109" s="919"/>
      <c r="CD109" s="919"/>
      <c r="CE109" s="920"/>
      <c r="CF109" s="939" t="s">
        <v>429</v>
      </c>
      <c r="CG109" s="939"/>
      <c r="CH109" s="939"/>
      <c r="CI109" s="939"/>
      <c r="CJ109" s="939"/>
      <c r="CK109" s="918" t="s">
        <v>430</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427</v>
      </c>
      <c r="DH109" s="919"/>
      <c r="DI109" s="919"/>
      <c r="DJ109" s="919"/>
      <c r="DK109" s="920"/>
      <c r="DL109" s="918" t="s">
        <v>428</v>
      </c>
      <c r="DM109" s="919"/>
      <c r="DN109" s="919"/>
      <c r="DO109" s="919"/>
      <c r="DP109" s="920"/>
      <c r="DQ109" s="918" t="s">
        <v>294</v>
      </c>
      <c r="DR109" s="919"/>
      <c r="DS109" s="919"/>
      <c r="DT109" s="919"/>
      <c r="DU109" s="920"/>
      <c r="DV109" s="918" t="s">
        <v>429</v>
      </c>
      <c r="DW109" s="919"/>
      <c r="DX109" s="919"/>
      <c r="DY109" s="919"/>
      <c r="DZ109" s="921"/>
    </row>
    <row r="110" spans="1:131" s="230" customFormat="1" ht="26.25" customHeight="1" x14ac:dyDescent="0.15">
      <c r="A110" s="922" t="s">
        <v>431</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114467681</v>
      </c>
      <c r="AB110" s="926"/>
      <c r="AC110" s="926"/>
      <c r="AD110" s="926"/>
      <c r="AE110" s="927"/>
      <c r="AF110" s="928">
        <v>114870002</v>
      </c>
      <c r="AG110" s="926"/>
      <c r="AH110" s="926"/>
      <c r="AI110" s="926"/>
      <c r="AJ110" s="927"/>
      <c r="AK110" s="928">
        <v>103841864</v>
      </c>
      <c r="AL110" s="926"/>
      <c r="AM110" s="926"/>
      <c r="AN110" s="926"/>
      <c r="AO110" s="927"/>
      <c r="AP110" s="929">
        <v>11.5</v>
      </c>
      <c r="AQ110" s="930"/>
      <c r="AR110" s="930"/>
      <c r="AS110" s="930"/>
      <c r="AT110" s="931"/>
      <c r="AU110" s="932" t="s">
        <v>69</v>
      </c>
      <c r="AV110" s="933"/>
      <c r="AW110" s="933"/>
      <c r="AX110" s="933"/>
      <c r="AY110" s="933"/>
      <c r="AZ110" s="955" t="s">
        <v>432</v>
      </c>
      <c r="BA110" s="923"/>
      <c r="BB110" s="923"/>
      <c r="BC110" s="923"/>
      <c r="BD110" s="923"/>
      <c r="BE110" s="923"/>
      <c r="BF110" s="923"/>
      <c r="BG110" s="923"/>
      <c r="BH110" s="923"/>
      <c r="BI110" s="923"/>
      <c r="BJ110" s="923"/>
      <c r="BK110" s="923"/>
      <c r="BL110" s="923"/>
      <c r="BM110" s="923"/>
      <c r="BN110" s="923"/>
      <c r="BO110" s="923"/>
      <c r="BP110" s="924"/>
      <c r="BQ110" s="956">
        <v>2701272949</v>
      </c>
      <c r="BR110" s="957"/>
      <c r="BS110" s="957"/>
      <c r="BT110" s="957"/>
      <c r="BU110" s="957"/>
      <c r="BV110" s="957">
        <v>2699943926</v>
      </c>
      <c r="BW110" s="957"/>
      <c r="BX110" s="957"/>
      <c r="BY110" s="957"/>
      <c r="BZ110" s="957"/>
      <c r="CA110" s="957">
        <v>2646365512</v>
      </c>
      <c r="CB110" s="957"/>
      <c r="CC110" s="957"/>
      <c r="CD110" s="957"/>
      <c r="CE110" s="957"/>
      <c r="CF110" s="970">
        <v>292.7</v>
      </c>
      <c r="CG110" s="971"/>
      <c r="CH110" s="971"/>
      <c r="CI110" s="971"/>
      <c r="CJ110" s="971"/>
      <c r="CK110" s="972" t="s">
        <v>433</v>
      </c>
      <c r="CL110" s="973"/>
      <c r="CM110" s="955" t="s">
        <v>434</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56">
        <v>41692897</v>
      </c>
      <c r="DH110" s="957"/>
      <c r="DI110" s="957"/>
      <c r="DJ110" s="957"/>
      <c r="DK110" s="957"/>
      <c r="DL110" s="957">
        <v>38549420</v>
      </c>
      <c r="DM110" s="957"/>
      <c r="DN110" s="957"/>
      <c r="DO110" s="957"/>
      <c r="DP110" s="957"/>
      <c r="DQ110" s="957">
        <v>49467525</v>
      </c>
      <c r="DR110" s="957"/>
      <c r="DS110" s="957"/>
      <c r="DT110" s="957"/>
      <c r="DU110" s="957"/>
      <c r="DV110" s="958">
        <v>5.5</v>
      </c>
      <c r="DW110" s="958"/>
      <c r="DX110" s="958"/>
      <c r="DY110" s="958"/>
      <c r="DZ110" s="959"/>
    </row>
    <row r="111" spans="1:131" s="230" customFormat="1" ht="26.25" customHeight="1" x14ac:dyDescent="0.15">
      <c r="A111" s="960" t="s">
        <v>435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v>23891480</v>
      </c>
      <c r="AB111" s="964"/>
      <c r="AC111" s="964"/>
      <c r="AD111" s="964"/>
      <c r="AE111" s="965"/>
      <c r="AF111" s="966">
        <v>22518063</v>
      </c>
      <c r="AG111" s="964"/>
      <c r="AH111" s="964"/>
      <c r="AI111" s="964"/>
      <c r="AJ111" s="965"/>
      <c r="AK111" s="966">
        <v>35833930</v>
      </c>
      <c r="AL111" s="964"/>
      <c r="AM111" s="964"/>
      <c r="AN111" s="964"/>
      <c r="AO111" s="965"/>
      <c r="AP111" s="967">
        <v>4</v>
      </c>
      <c r="AQ111" s="968"/>
      <c r="AR111" s="968"/>
      <c r="AS111" s="968"/>
      <c r="AT111" s="969"/>
      <c r="AU111" s="934"/>
      <c r="AV111" s="935"/>
      <c r="AW111" s="935"/>
      <c r="AX111" s="935"/>
      <c r="AY111" s="935"/>
      <c r="AZ111" s="948" t="s">
        <v>436</v>
      </c>
      <c r="BA111" s="949"/>
      <c r="BB111" s="949"/>
      <c r="BC111" s="949"/>
      <c r="BD111" s="949"/>
      <c r="BE111" s="949"/>
      <c r="BF111" s="949"/>
      <c r="BG111" s="949"/>
      <c r="BH111" s="949"/>
      <c r="BI111" s="949"/>
      <c r="BJ111" s="949"/>
      <c r="BK111" s="949"/>
      <c r="BL111" s="949"/>
      <c r="BM111" s="949"/>
      <c r="BN111" s="949"/>
      <c r="BO111" s="949"/>
      <c r="BP111" s="950"/>
      <c r="BQ111" s="951">
        <v>76747817</v>
      </c>
      <c r="BR111" s="952"/>
      <c r="BS111" s="952"/>
      <c r="BT111" s="952"/>
      <c r="BU111" s="952"/>
      <c r="BV111" s="952">
        <v>61995270</v>
      </c>
      <c r="BW111" s="952"/>
      <c r="BX111" s="952"/>
      <c r="BY111" s="952"/>
      <c r="BZ111" s="952"/>
      <c r="CA111" s="952">
        <v>61918745</v>
      </c>
      <c r="CB111" s="952"/>
      <c r="CC111" s="952"/>
      <c r="CD111" s="952"/>
      <c r="CE111" s="952"/>
      <c r="CF111" s="946">
        <v>6.8</v>
      </c>
      <c r="CG111" s="947"/>
      <c r="CH111" s="947"/>
      <c r="CI111" s="947"/>
      <c r="CJ111" s="947"/>
      <c r="CK111" s="974"/>
      <c r="CL111" s="975"/>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v>241000</v>
      </c>
      <c r="DH111" s="952"/>
      <c r="DI111" s="952"/>
      <c r="DJ111" s="952"/>
      <c r="DK111" s="952"/>
      <c r="DL111" s="952">
        <v>241000</v>
      </c>
      <c r="DM111" s="952"/>
      <c r="DN111" s="952"/>
      <c r="DO111" s="952"/>
      <c r="DP111" s="952"/>
      <c r="DQ111" s="952">
        <v>241000</v>
      </c>
      <c r="DR111" s="952"/>
      <c r="DS111" s="952"/>
      <c r="DT111" s="952"/>
      <c r="DU111" s="952"/>
      <c r="DV111" s="953">
        <v>0</v>
      </c>
      <c r="DW111" s="953"/>
      <c r="DX111" s="953"/>
      <c r="DY111" s="953"/>
      <c r="DZ111" s="954"/>
    </row>
    <row r="112" spans="1:131" s="230" customFormat="1" ht="26.25" customHeight="1" x14ac:dyDescent="0.15">
      <c r="A112" s="978" t="s">
        <v>438</v>
      </c>
      <c r="B112" s="979"/>
      <c r="C112" s="949" t="s">
        <v>439</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84">
        <v>61100568</v>
      </c>
      <c r="AB112" s="985"/>
      <c r="AC112" s="985"/>
      <c r="AD112" s="985"/>
      <c r="AE112" s="986"/>
      <c r="AF112" s="987">
        <v>61172265</v>
      </c>
      <c r="AG112" s="985"/>
      <c r="AH112" s="985"/>
      <c r="AI112" s="985"/>
      <c r="AJ112" s="986"/>
      <c r="AK112" s="987">
        <v>62654281</v>
      </c>
      <c r="AL112" s="985"/>
      <c r="AM112" s="985"/>
      <c r="AN112" s="985"/>
      <c r="AO112" s="986"/>
      <c r="AP112" s="988">
        <v>6.9</v>
      </c>
      <c r="AQ112" s="989"/>
      <c r="AR112" s="989"/>
      <c r="AS112" s="989"/>
      <c r="AT112" s="990"/>
      <c r="AU112" s="934"/>
      <c r="AV112" s="935"/>
      <c r="AW112" s="935"/>
      <c r="AX112" s="935"/>
      <c r="AY112" s="935"/>
      <c r="AZ112" s="948" t="s">
        <v>440</v>
      </c>
      <c r="BA112" s="949"/>
      <c r="BB112" s="949"/>
      <c r="BC112" s="949"/>
      <c r="BD112" s="949"/>
      <c r="BE112" s="949"/>
      <c r="BF112" s="949"/>
      <c r="BG112" s="949"/>
      <c r="BH112" s="949"/>
      <c r="BI112" s="949"/>
      <c r="BJ112" s="949"/>
      <c r="BK112" s="949"/>
      <c r="BL112" s="949"/>
      <c r="BM112" s="949"/>
      <c r="BN112" s="949"/>
      <c r="BO112" s="949"/>
      <c r="BP112" s="950"/>
      <c r="BQ112" s="951">
        <v>454545419</v>
      </c>
      <c r="BR112" s="952"/>
      <c r="BS112" s="952"/>
      <c r="BT112" s="952"/>
      <c r="BU112" s="952"/>
      <c r="BV112" s="952">
        <v>460674178</v>
      </c>
      <c r="BW112" s="952"/>
      <c r="BX112" s="952"/>
      <c r="BY112" s="952"/>
      <c r="BZ112" s="952"/>
      <c r="CA112" s="952">
        <v>485871212</v>
      </c>
      <c r="CB112" s="952"/>
      <c r="CC112" s="952"/>
      <c r="CD112" s="952"/>
      <c r="CE112" s="952"/>
      <c r="CF112" s="946">
        <v>53.7</v>
      </c>
      <c r="CG112" s="947"/>
      <c r="CH112" s="947"/>
      <c r="CI112" s="947"/>
      <c r="CJ112" s="947"/>
      <c r="CK112" s="974"/>
      <c r="CL112" s="975"/>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122</v>
      </c>
      <c r="DM112" s="952"/>
      <c r="DN112" s="952"/>
      <c r="DO112" s="952"/>
      <c r="DP112" s="952"/>
      <c r="DQ112" s="952" t="s">
        <v>122</v>
      </c>
      <c r="DR112" s="952"/>
      <c r="DS112" s="952"/>
      <c r="DT112" s="952"/>
      <c r="DU112" s="952"/>
      <c r="DV112" s="953" t="s">
        <v>122</v>
      </c>
      <c r="DW112" s="953"/>
      <c r="DX112" s="953"/>
      <c r="DY112" s="953"/>
      <c r="DZ112" s="954"/>
    </row>
    <row r="113" spans="1:130" s="230" customFormat="1" ht="26.25" customHeight="1" x14ac:dyDescent="0.15">
      <c r="A113" s="980"/>
      <c r="B113" s="981"/>
      <c r="C113" s="949" t="s">
        <v>442</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63">
        <v>43268650</v>
      </c>
      <c r="AB113" s="964"/>
      <c r="AC113" s="964"/>
      <c r="AD113" s="964"/>
      <c r="AE113" s="965"/>
      <c r="AF113" s="966">
        <v>42493461</v>
      </c>
      <c r="AG113" s="964"/>
      <c r="AH113" s="964"/>
      <c r="AI113" s="964"/>
      <c r="AJ113" s="965"/>
      <c r="AK113" s="966">
        <v>45283446</v>
      </c>
      <c r="AL113" s="964"/>
      <c r="AM113" s="964"/>
      <c r="AN113" s="964"/>
      <c r="AO113" s="965"/>
      <c r="AP113" s="967">
        <v>5</v>
      </c>
      <c r="AQ113" s="968"/>
      <c r="AR113" s="968"/>
      <c r="AS113" s="968"/>
      <c r="AT113" s="969"/>
      <c r="AU113" s="934"/>
      <c r="AV113" s="935"/>
      <c r="AW113" s="935"/>
      <c r="AX113" s="935"/>
      <c r="AY113" s="935"/>
      <c r="AZ113" s="948" t="s">
        <v>443</v>
      </c>
      <c r="BA113" s="949"/>
      <c r="BB113" s="949"/>
      <c r="BC113" s="949"/>
      <c r="BD113" s="949"/>
      <c r="BE113" s="949"/>
      <c r="BF113" s="949"/>
      <c r="BG113" s="949"/>
      <c r="BH113" s="949"/>
      <c r="BI113" s="949"/>
      <c r="BJ113" s="949"/>
      <c r="BK113" s="949"/>
      <c r="BL113" s="949"/>
      <c r="BM113" s="949"/>
      <c r="BN113" s="949"/>
      <c r="BO113" s="949"/>
      <c r="BP113" s="950"/>
      <c r="BQ113" s="951" t="s">
        <v>122</v>
      </c>
      <c r="BR113" s="952"/>
      <c r="BS113" s="952"/>
      <c r="BT113" s="952"/>
      <c r="BU113" s="952"/>
      <c r="BV113" s="952" t="s">
        <v>122</v>
      </c>
      <c r="BW113" s="952"/>
      <c r="BX113" s="952"/>
      <c r="BY113" s="952"/>
      <c r="BZ113" s="952"/>
      <c r="CA113" s="952" t="s">
        <v>122</v>
      </c>
      <c r="CB113" s="952"/>
      <c r="CC113" s="952"/>
      <c r="CD113" s="952"/>
      <c r="CE113" s="952"/>
      <c r="CF113" s="946" t="s">
        <v>122</v>
      </c>
      <c r="CG113" s="947"/>
      <c r="CH113" s="947"/>
      <c r="CI113" s="947"/>
      <c r="CJ113" s="947"/>
      <c r="CK113" s="974"/>
      <c r="CL113" s="975"/>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84" t="s">
        <v>122</v>
      </c>
      <c r="DH113" s="985"/>
      <c r="DI113" s="985"/>
      <c r="DJ113" s="985"/>
      <c r="DK113" s="986"/>
      <c r="DL113" s="987" t="s">
        <v>122</v>
      </c>
      <c r="DM113" s="985"/>
      <c r="DN113" s="985"/>
      <c r="DO113" s="985"/>
      <c r="DP113" s="986"/>
      <c r="DQ113" s="987" t="s">
        <v>122</v>
      </c>
      <c r="DR113" s="985"/>
      <c r="DS113" s="985"/>
      <c r="DT113" s="985"/>
      <c r="DU113" s="986"/>
      <c r="DV113" s="988" t="s">
        <v>122</v>
      </c>
      <c r="DW113" s="989"/>
      <c r="DX113" s="989"/>
      <c r="DY113" s="989"/>
      <c r="DZ113" s="990"/>
    </row>
    <row r="114" spans="1:130" s="230" customFormat="1" ht="26.25" customHeight="1" x14ac:dyDescent="0.15">
      <c r="A114" s="980"/>
      <c r="B114" s="981"/>
      <c r="C114" s="949" t="s">
        <v>445</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84" t="s">
        <v>122</v>
      </c>
      <c r="AB114" s="985"/>
      <c r="AC114" s="985"/>
      <c r="AD114" s="985"/>
      <c r="AE114" s="986"/>
      <c r="AF114" s="987" t="s">
        <v>122</v>
      </c>
      <c r="AG114" s="985"/>
      <c r="AH114" s="985"/>
      <c r="AI114" s="985"/>
      <c r="AJ114" s="986"/>
      <c r="AK114" s="987" t="s">
        <v>122</v>
      </c>
      <c r="AL114" s="985"/>
      <c r="AM114" s="985"/>
      <c r="AN114" s="985"/>
      <c r="AO114" s="986"/>
      <c r="AP114" s="988" t="s">
        <v>122</v>
      </c>
      <c r="AQ114" s="989"/>
      <c r="AR114" s="989"/>
      <c r="AS114" s="989"/>
      <c r="AT114" s="990"/>
      <c r="AU114" s="934"/>
      <c r="AV114" s="935"/>
      <c r="AW114" s="935"/>
      <c r="AX114" s="935"/>
      <c r="AY114" s="935"/>
      <c r="AZ114" s="948" t="s">
        <v>446</v>
      </c>
      <c r="BA114" s="949"/>
      <c r="BB114" s="949"/>
      <c r="BC114" s="949"/>
      <c r="BD114" s="949"/>
      <c r="BE114" s="949"/>
      <c r="BF114" s="949"/>
      <c r="BG114" s="949"/>
      <c r="BH114" s="949"/>
      <c r="BI114" s="949"/>
      <c r="BJ114" s="949"/>
      <c r="BK114" s="949"/>
      <c r="BL114" s="949"/>
      <c r="BM114" s="949"/>
      <c r="BN114" s="949"/>
      <c r="BO114" s="949"/>
      <c r="BP114" s="950"/>
      <c r="BQ114" s="951">
        <v>207867665</v>
      </c>
      <c r="BR114" s="952"/>
      <c r="BS114" s="952"/>
      <c r="BT114" s="952"/>
      <c r="BU114" s="952"/>
      <c r="BV114" s="952">
        <v>207090434</v>
      </c>
      <c r="BW114" s="952"/>
      <c r="BX114" s="952"/>
      <c r="BY114" s="952"/>
      <c r="BZ114" s="952"/>
      <c r="CA114" s="952">
        <v>212311944</v>
      </c>
      <c r="CB114" s="952"/>
      <c r="CC114" s="952"/>
      <c r="CD114" s="952"/>
      <c r="CE114" s="952"/>
      <c r="CF114" s="946">
        <v>23.5</v>
      </c>
      <c r="CG114" s="947"/>
      <c r="CH114" s="947"/>
      <c r="CI114" s="947"/>
      <c r="CJ114" s="947"/>
      <c r="CK114" s="974"/>
      <c r="CL114" s="975"/>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84" t="s">
        <v>122</v>
      </c>
      <c r="DH114" s="985"/>
      <c r="DI114" s="985"/>
      <c r="DJ114" s="985"/>
      <c r="DK114" s="986"/>
      <c r="DL114" s="987" t="s">
        <v>122</v>
      </c>
      <c r="DM114" s="985"/>
      <c r="DN114" s="985"/>
      <c r="DO114" s="985"/>
      <c r="DP114" s="986"/>
      <c r="DQ114" s="987" t="s">
        <v>122</v>
      </c>
      <c r="DR114" s="985"/>
      <c r="DS114" s="985"/>
      <c r="DT114" s="985"/>
      <c r="DU114" s="986"/>
      <c r="DV114" s="988" t="s">
        <v>122</v>
      </c>
      <c r="DW114" s="989"/>
      <c r="DX114" s="989"/>
      <c r="DY114" s="989"/>
      <c r="DZ114" s="990"/>
    </row>
    <row r="115" spans="1:130" s="230" customFormat="1" ht="26.25" customHeight="1" x14ac:dyDescent="0.15">
      <c r="A115" s="980"/>
      <c r="B115" s="981"/>
      <c r="C115" s="949" t="s">
        <v>448</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63">
        <v>3327137</v>
      </c>
      <c r="AB115" s="964"/>
      <c r="AC115" s="964"/>
      <c r="AD115" s="964"/>
      <c r="AE115" s="965"/>
      <c r="AF115" s="966">
        <v>3327874</v>
      </c>
      <c r="AG115" s="964"/>
      <c r="AH115" s="964"/>
      <c r="AI115" s="964"/>
      <c r="AJ115" s="965"/>
      <c r="AK115" s="966">
        <v>4748461</v>
      </c>
      <c r="AL115" s="964"/>
      <c r="AM115" s="964"/>
      <c r="AN115" s="964"/>
      <c r="AO115" s="965"/>
      <c r="AP115" s="967">
        <v>0.5</v>
      </c>
      <c r="AQ115" s="968"/>
      <c r="AR115" s="968"/>
      <c r="AS115" s="968"/>
      <c r="AT115" s="969"/>
      <c r="AU115" s="934"/>
      <c r="AV115" s="935"/>
      <c r="AW115" s="935"/>
      <c r="AX115" s="935"/>
      <c r="AY115" s="935"/>
      <c r="AZ115" s="948" t="s">
        <v>449</v>
      </c>
      <c r="BA115" s="949"/>
      <c r="BB115" s="949"/>
      <c r="BC115" s="949"/>
      <c r="BD115" s="949"/>
      <c r="BE115" s="949"/>
      <c r="BF115" s="949"/>
      <c r="BG115" s="949"/>
      <c r="BH115" s="949"/>
      <c r="BI115" s="949"/>
      <c r="BJ115" s="949"/>
      <c r="BK115" s="949"/>
      <c r="BL115" s="949"/>
      <c r="BM115" s="949"/>
      <c r="BN115" s="949"/>
      <c r="BO115" s="949"/>
      <c r="BP115" s="950"/>
      <c r="BQ115" s="951">
        <v>10655056</v>
      </c>
      <c r="BR115" s="952"/>
      <c r="BS115" s="952"/>
      <c r="BT115" s="952"/>
      <c r="BU115" s="952"/>
      <c r="BV115" s="952">
        <v>7980713</v>
      </c>
      <c r="BW115" s="952"/>
      <c r="BX115" s="952"/>
      <c r="BY115" s="952"/>
      <c r="BZ115" s="952"/>
      <c r="CA115" s="952">
        <v>7481545</v>
      </c>
      <c r="CB115" s="952"/>
      <c r="CC115" s="952"/>
      <c r="CD115" s="952"/>
      <c r="CE115" s="952"/>
      <c r="CF115" s="946">
        <v>0.8</v>
      </c>
      <c r="CG115" s="947"/>
      <c r="CH115" s="947"/>
      <c r="CI115" s="947"/>
      <c r="CJ115" s="947"/>
      <c r="CK115" s="974"/>
      <c r="CL115" s="975"/>
      <c r="CM115" s="948" t="s">
        <v>450</v>
      </c>
      <c r="CN115" s="949"/>
      <c r="CO115" s="949"/>
      <c r="CP115" s="949"/>
      <c r="CQ115" s="949"/>
      <c r="CR115" s="949"/>
      <c r="CS115" s="949"/>
      <c r="CT115" s="949"/>
      <c r="CU115" s="949"/>
      <c r="CV115" s="949"/>
      <c r="CW115" s="949"/>
      <c r="CX115" s="949"/>
      <c r="CY115" s="949"/>
      <c r="CZ115" s="949"/>
      <c r="DA115" s="949"/>
      <c r="DB115" s="949"/>
      <c r="DC115" s="949"/>
      <c r="DD115" s="949"/>
      <c r="DE115" s="949"/>
      <c r="DF115" s="950"/>
      <c r="DG115" s="984" t="s">
        <v>122</v>
      </c>
      <c r="DH115" s="985"/>
      <c r="DI115" s="985"/>
      <c r="DJ115" s="985"/>
      <c r="DK115" s="986"/>
      <c r="DL115" s="987" t="s">
        <v>122</v>
      </c>
      <c r="DM115" s="985"/>
      <c r="DN115" s="985"/>
      <c r="DO115" s="985"/>
      <c r="DP115" s="986"/>
      <c r="DQ115" s="987" t="s">
        <v>122</v>
      </c>
      <c r="DR115" s="985"/>
      <c r="DS115" s="985"/>
      <c r="DT115" s="985"/>
      <c r="DU115" s="986"/>
      <c r="DV115" s="988" t="s">
        <v>122</v>
      </c>
      <c r="DW115" s="989"/>
      <c r="DX115" s="989"/>
      <c r="DY115" s="989"/>
      <c r="DZ115" s="990"/>
    </row>
    <row r="116" spans="1:130" s="230" customFormat="1" ht="26.25" customHeight="1" x14ac:dyDescent="0.15">
      <c r="A116" s="982"/>
      <c r="B116" s="983"/>
      <c r="C116" s="991" t="s">
        <v>451</v>
      </c>
      <c r="D116" s="991"/>
      <c r="E116" s="991"/>
      <c r="F116" s="991"/>
      <c r="G116" s="991"/>
      <c r="H116" s="991"/>
      <c r="I116" s="991"/>
      <c r="J116" s="991"/>
      <c r="K116" s="991"/>
      <c r="L116" s="991"/>
      <c r="M116" s="991"/>
      <c r="N116" s="991"/>
      <c r="O116" s="991"/>
      <c r="P116" s="991"/>
      <c r="Q116" s="991"/>
      <c r="R116" s="991"/>
      <c r="S116" s="991"/>
      <c r="T116" s="991"/>
      <c r="U116" s="991"/>
      <c r="V116" s="991"/>
      <c r="W116" s="991"/>
      <c r="X116" s="991"/>
      <c r="Y116" s="991"/>
      <c r="Z116" s="992"/>
      <c r="AA116" s="984">
        <v>25</v>
      </c>
      <c r="AB116" s="985"/>
      <c r="AC116" s="985"/>
      <c r="AD116" s="985"/>
      <c r="AE116" s="986"/>
      <c r="AF116" s="987" t="s">
        <v>122</v>
      </c>
      <c r="AG116" s="985"/>
      <c r="AH116" s="985"/>
      <c r="AI116" s="985"/>
      <c r="AJ116" s="986"/>
      <c r="AK116" s="987" t="s">
        <v>122</v>
      </c>
      <c r="AL116" s="985"/>
      <c r="AM116" s="985"/>
      <c r="AN116" s="985"/>
      <c r="AO116" s="986"/>
      <c r="AP116" s="988" t="s">
        <v>122</v>
      </c>
      <c r="AQ116" s="989"/>
      <c r="AR116" s="989"/>
      <c r="AS116" s="989"/>
      <c r="AT116" s="990"/>
      <c r="AU116" s="934"/>
      <c r="AV116" s="935"/>
      <c r="AW116" s="935"/>
      <c r="AX116" s="935"/>
      <c r="AY116" s="935"/>
      <c r="AZ116" s="993" t="s">
        <v>452</v>
      </c>
      <c r="BA116" s="994"/>
      <c r="BB116" s="994"/>
      <c r="BC116" s="994"/>
      <c r="BD116" s="994"/>
      <c r="BE116" s="994"/>
      <c r="BF116" s="994"/>
      <c r="BG116" s="994"/>
      <c r="BH116" s="994"/>
      <c r="BI116" s="994"/>
      <c r="BJ116" s="994"/>
      <c r="BK116" s="994"/>
      <c r="BL116" s="994"/>
      <c r="BM116" s="994"/>
      <c r="BN116" s="994"/>
      <c r="BO116" s="994"/>
      <c r="BP116" s="995"/>
      <c r="BQ116" s="951" t="s">
        <v>122</v>
      </c>
      <c r="BR116" s="952"/>
      <c r="BS116" s="952"/>
      <c r="BT116" s="952"/>
      <c r="BU116" s="952"/>
      <c r="BV116" s="952" t="s">
        <v>122</v>
      </c>
      <c r="BW116" s="952"/>
      <c r="BX116" s="952"/>
      <c r="BY116" s="952"/>
      <c r="BZ116" s="952"/>
      <c r="CA116" s="952" t="s">
        <v>122</v>
      </c>
      <c r="CB116" s="952"/>
      <c r="CC116" s="952"/>
      <c r="CD116" s="952"/>
      <c r="CE116" s="952"/>
      <c r="CF116" s="946" t="s">
        <v>122</v>
      </c>
      <c r="CG116" s="947"/>
      <c r="CH116" s="947"/>
      <c r="CI116" s="947"/>
      <c r="CJ116" s="947"/>
      <c r="CK116" s="974"/>
      <c r="CL116" s="975"/>
      <c r="CM116" s="948" t="s">
        <v>453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84" t="s">
        <v>122</v>
      </c>
      <c r="DH116" s="985"/>
      <c r="DI116" s="985"/>
      <c r="DJ116" s="985"/>
      <c r="DK116" s="986"/>
      <c r="DL116" s="987" t="s">
        <v>122</v>
      </c>
      <c r="DM116" s="985"/>
      <c r="DN116" s="985"/>
      <c r="DO116" s="985"/>
      <c r="DP116" s="986"/>
      <c r="DQ116" s="987" t="s">
        <v>122</v>
      </c>
      <c r="DR116" s="985"/>
      <c r="DS116" s="985"/>
      <c r="DT116" s="985"/>
      <c r="DU116" s="986"/>
      <c r="DV116" s="988" t="s">
        <v>122</v>
      </c>
      <c r="DW116" s="989"/>
      <c r="DX116" s="989"/>
      <c r="DY116" s="989"/>
      <c r="DZ116" s="990"/>
    </row>
    <row r="117" spans="1:130" s="230" customFormat="1" ht="26.25" customHeight="1" x14ac:dyDescent="0.15">
      <c r="A117" s="938" t="s">
        <v>177</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3" t="s">
        <v>454</v>
      </c>
      <c r="Z117" s="920"/>
      <c r="AA117" s="1004">
        <v>246055541</v>
      </c>
      <c r="AB117" s="1005"/>
      <c r="AC117" s="1005"/>
      <c r="AD117" s="1005"/>
      <c r="AE117" s="1006"/>
      <c r="AF117" s="1007">
        <v>244381665</v>
      </c>
      <c r="AG117" s="1005"/>
      <c r="AH117" s="1005"/>
      <c r="AI117" s="1005"/>
      <c r="AJ117" s="1006"/>
      <c r="AK117" s="1007">
        <v>252361982</v>
      </c>
      <c r="AL117" s="1005"/>
      <c r="AM117" s="1005"/>
      <c r="AN117" s="1005"/>
      <c r="AO117" s="1006"/>
      <c r="AP117" s="1008"/>
      <c r="AQ117" s="1009"/>
      <c r="AR117" s="1009"/>
      <c r="AS117" s="1009"/>
      <c r="AT117" s="1010"/>
      <c r="AU117" s="934"/>
      <c r="AV117" s="935"/>
      <c r="AW117" s="935"/>
      <c r="AX117" s="935"/>
      <c r="AY117" s="935"/>
      <c r="AZ117" s="1000" t="s">
        <v>455</v>
      </c>
      <c r="BA117" s="1001"/>
      <c r="BB117" s="1001"/>
      <c r="BC117" s="1001"/>
      <c r="BD117" s="1001"/>
      <c r="BE117" s="1001"/>
      <c r="BF117" s="1001"/>
      <c r="BG117" s="1001"/>
      <c r="BH117" s="1001"/>
      <c r="BI117" s="1001"/>
      <c r="BJ117" s="1001"/>
      <c r="BK117" s="1001"/>
      <c r="BL117" s="1001"/>
      <c r="BM117" s="1001"/>
      <c r="BN117" s="1001"/>
      <c r="BO117" s="1001"/>
      <c r="BP117" s="1002"/>
      <c r="BQ117" s="951" t="s">
        <v>122</v>
      </c>
      <c r="BR117" s="952"/>
      <c r="BS117" s="952"/>
      <c r="BT117" s="952"/>
      <c r="BU117" s="952"/>
      <c r="BV117" s="952" t="s">
        <v>122</v>
      </c>
      <c r="BW117" s="952"/>
      <c r="BX117" s="952"/>
      <c r="BY117" s="952"/>
      <c r="BZ117" s="952"/>
      <c r="CA117" s="952" t="s">
        <v>122</v>
      </c>
      <c r="CB117" s="952"/>
      <c r="CC117" s="952"/>
      <c r="CD117" s="952"/>
      <c r="CE117" s="952"/>
      <c r="CF117" s="946" t="s">
        <v>122</v>
      </c>
      <c r="CG117" s="947"/>
      <c r="CH117" s="947"/>
      <c r="CI117" s="947"/>
      <c r="CJ117" s="947"/>
      <c r="CK117" s="974"/>
      <c r="CL117" s="975"/>
      <c r="CM117" s="948" t="s">
        <v>456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84" t="s">
        <v>122</v>
      </c>
      <c r="DH117" s="985"/>
      <c r="DI117" s="985"/>
      <c r="DJ117" s="985"/>
      <c r="DK117" s="986"/>
      <c r="DL117" s="987" t="s">
        <v>122</v>
      </c>
      <c r="DM117" s="985"/>
      <c r="DN117" s="985"/>
      <c r="DO117" s="985"/>
      <c r="DP117" s="986"/>
      <c r="DQ117" s="987" t="s">
        <v>122</v>
      </c>
      <c r="DR117" s="985"/>
      <c r="DS117" s="985"/>
      <c r="DT117" s="985"/>
      <c r="DU117" s="986"/>
      <c r="DV117" s="988" t="s">
        <v>122</v>
      </c>
      <c r="DW117" s="989"/>
      <c r="DX117" s="989"/>
      <c r="DY117" s="989"/>
      <c r="DZ117" s="990"/>
    </row>
    <row r="118" spans="1:130" s="230" customFormat="1" ht="26.25" customHeight="1" x14ac:dyDescent="0.15">
      <c r="A118" s="938" t="s">
        <v>430</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427</v>
      </c>
      <c r="AB118" s="919"/>
      <c r="AC118" s="919"/>
      <c r="AD118" s="919"/>
      <c r="AE118" s="920"/>
      <c r="AF118" s="918" t="s">
        <v>428</v>
      </c>
      <c r="AG118" s="919"/>
      <c r="AH118" s="919"/>
      <c r="AI118" s="919"/>
      <c r="AJ118" s="920"/>
      <c r="AK118" s="918" t="s">
        <v>294</v>
      </c>
      <c r="AL118" s="919"/>
      <c r="AM118" s="919"/>
      <c r="AN118" s="919"/>
      <c r="AO118" s="920"/>
      <c r="AP118" s="996" t="s">
        <v>429</v>
      </c>
      <c r="AQ118" s="997"/>
      <c r="AR118" s="997"/>
      <c r="AS118" s="997"/>
      <c r="AT118" s="998"/>
      <c r="AU118" s="934"/>
      <c r="AV118" s="935"/>
      <c r="AW118" s="935"/>
      <c r="AX118" s="935"/>
      <c r="AY118" s="935"/>
      <c r="AZ118" s="999" t="s">
        <v>457</v>
      </c>
      <c r="BA118" s="991"/>
      <c r="BB118" s="991"/>
      <c r="BC118" s="991"/>
      <c r="BD118" s="991"/>
      <c r="BE118" s="991"/>
      <c r="BF118" s="991"/>
      <c r="BG118" s="991"/>
      <c r="BH118" s="991"/>
      <c r="BI118" s="991"/>
      <c r="BJ118" s="991"/>
      <c r="BK118" s="991"/>
      <c r="BL118" s="991"/>
      <c r="BM118" s="991"/>
      <c r="BN118" s="991"/>
      <c r="BO118" s="991"/>
      <c r="BP118" s="992"/>
      <c r="BQ118" s="1025" t="s">
        <v>122</v>
      </c>
      <c r="BR118" s="1026"/>
      <c r="BS118" s="1026"/>
      <c r="BT118" s="1026"/>
      <c r="BU118" s="1026"/>
      <c r="BV118" s="1026" t="s">
        <v>122</v>
      </c>
      <c r="BW118" s="1026"/>
      <c r="BX118" s="1026"/>
      <c r="BY118" s="1026"/>
      <c r="BZ118" s="1026"/>
      <c r="CA118" s="1026" t="s">
        <v>122</v>
      </c>
      <c r="CB118" s="1026"/>
      <c r="CC118" s="1026"/>
      <c r="CD118" s="1026"/>
      <c r="CE118" s="1026"/>
      <c r="CF118" s="946" t="s">
        <v>122</v>
      </c>
      <c r="CG118" s="947"/>
      <c r="CH118" s="947"/>
      <c r="CI118" s="947"/>
      <c r="CJ118" s="947"/>
      <c r="CK118" s="974"/>
      <c r="CL118" s="975"/>
      <c r="CM118" s="948" t="s">
        <v>458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84" t="s">
        <v>122</v>
      </c>
      <c r="DH118" s="985"/>
      <c r="DI118" s="985"/>
      <c r="DJ118" s="985"/>
      <c r="DK118" s="986"/>
      <c r="DL118" s="987" t="s">
        <v>122</v>
      </c>
      <c r="DM118" s="985"/>
      <c r="DN118" s="985"/>
      <c r="DO118" s="985"/>
      <c r="DP118" s="986"/>
      <c r="DQ118" s="987" t="s">
        <v>122</v>
      </c>
      <c r="DR118" s="985"/>
      <c r="DS118" s="985"/>
      <c r="DT118" s="985"/>
      <c r="DU118" s="986"/>
      <c r="DV118" s="988" t="s">
        <v>122</v>
      </c>
      <c r="DW118" s="989"/>
      <c r="DX118" s="989"/>
      <c r="DY118" s="989"/>
      <c r="DZ118" s="990"/>
    </row>
    <row r="119" spans="1:130" s="230" customFormat="1" ht="26.25" customHeight="1" x14ac:dyDescent="0.15">
      <c r="A119" s="1082" t="s">
        <v>433</v>
      </c>
      <c r="B119" s="973"/>
      <c r="C119" s="955" t="s">
        <v>434</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925">
        <v>3327137</v>
      </c>
      <c r="AB119" s="926"/>
      <c r="AC119" s="926"/>
      <c r="AD119" s="926"/>
      <c r="AE119" s="927"/>
      <c r="AF119" s="928">
        <v>3327874</v>
      </c>
      <c r="AG119" s="926"/>
      <c r="AH119" s="926"/>
      <c r="AI119" s="926"/>
      <c r="AJ119" s="927"/>
      <c r="AK119" s="928">
        <v>4748461</v>
      </c>
      <c r="AL119" s="926"/>
      <c r="AM119" s="926"/>
      <c r="AN119" s="926"/>
      <c r="AO119" s="927"/>
      <c r="AP119" s="929">
        <v>0.5</v>
      </c>
      <c r="AQ119" s="930"/>
      <c r="AR119" s="930"/>
      <c r="AS119" s="930"/>
      <c r="AT119" s="931"/>
      <c r="AU119" s="936"/>
      <c r="AV119" s="937"/>
      <c r="AW119" s="937"/>
      <c r="AX119" s="937"/>
      <c r="AY119" s="937"/>
      <c r="AZ119" s="251" t="s">
        <v>177</v>
      </c>
      <c r="BA119" s="251"/>
      <c r="BB119" s="251"/>
      <c r="BC119" s="251"/>
      <c r="BD119" s="251"/>
      <c r="BE119" s="251"/>
      <c r="BF119" s="251"/>
      <c r="BG119" s="251"/>
      <c r="BH119" s="251"/>
      <c r="BI119" s="251"/>
      <c r="BJ119" s="251"/>
      <c r="BK119" s="251"/>
      <c r="BL119" s="251"/>
      <c r="BM119" s="251"/>
      <c r="BN119" s="251"/>
      <c r="BO119" s="1003" t="s">
        <v>459</v>
      </c>
      <c r="BP119" s="1031"/>
      <c r="BQ119" s="1025">
        <v>3451088906</v>
      </c>
      <c r="BR119" s="1026"/>
      <c r="BS119" s="1026"/>
      <c r="BT119" s="1026"/>
      <c r="BU119" s="1026"/>
      <c r="BV119" s="1026">
        <v>3437684521</v>
      </c>
      <c r="BW119" s="1026"/>
      <c r="BX119" s="1026"/>
      <c r="BY119" s="1026"/>
      <c r="BZ119" s="1026"/>
      <c r="CA119" s="1026">
        <v>3413948958</v>
      </c>
      <c r="CB119" s="1026"/>
      <c r="CC119" s="1026"/>
      <c r="CD119" s="1026"/>
      <c r="CE119" s="1026"/>
      <c r="CF119" s="1027"/>
      <c r="CG119" s="1028"/>
      <c r="CH119" s="1028"/>
      <c r="CI119" s="1028"/>
      <c r="CJ119" s="1029"/>
      <c r="CK119" s="976"/>
      <c r="CL119" s="977"/>
      <c r="CM119" s="999" t="s">
        <v>460</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1030">
        <v>34813920</v>
      </c>
      <c r="DH119" s="1012"/>
      <c r="DI119" s="1012"/>
      <c r="DJ119" s="1012"/>
      <c r="DK119" s="1013"/>
      <c r="DL119" s="1011">
        <v>23204850</v>
      </c>
      <c r="DM119" s="1012"/>
      <c r="DN119" s="1012"/>
      <c r="DO119" s="1012"/>
      <c r="DP119" s="1013"/>
      <c r="DQ119" s="1011">
        <v>12210220</v>
      </c>
      <c r="DR119" s="1012"/>
      <c r="DS119" s="1012"/>
      <c r="DT119" s="1012"/>
      <c r="DU119" s="1013"/>
      <c r="DV119" s="1014">
        <v>1.4</v>
      </c>
      <c r="DW119" s="1015"/>
      <c r="DX119" s="1015"/>
      <c r="DY119" s="1015"/>
      <c r="DZ119" s="1016"/>
    </row>
    <row r="120" spans="1:130" s="230" customFormat="1" ht="26.25" customHeight="1" x14ac:dyDescent="0.15">
      <c r="A120" s="1083"/>
      <c r="B120" s="975"/>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84" t="s">
        <v>122</v>
      </c>
      <c r="AB120" s="985"/>
      <c r="AC120" s="985"/>
      <c r="AD120" s="985"/>
      <c r="AE120" s="986"/>
      <c r="AF120" s="987" t="s">
        <v>122</v>
      </c>
      <c r="AG120" s="985"/>
      <c r="AH120" s="985"/>
      <c r="AI120" s="985"/>
      <c r="AJ120" s="986"/>
      <c r="AK120" s="987" t="s">
        <v>122</v>
      </c>
      <c r="AL120" s="985"/>
      <c r="AM120" s="985"/>
      <c r="AN120" s="985"/>
      <c r="AO120" s="986"/>
      <c r="AP120" s="988" t="s">
        <v>122</v>
      </c>
      <c r="AQ120" s="989"/>
      <c r="AR120" s="989"/>
      <c r="AS120" s="989"/>
      <c r="AT120" s="990"/>
      <c r="AU120" s="1017" t="s">
        <v>461</v>
      </c>
      <c r="AV120" s="1018"/>
      <c r="AW120" s="1018"/>
      <c r="AX120" s="1018"/>
      <c r="AY120" s="1019"/>
      <c r="AZ120" s="955" t="s">
        <v>462</v>
      </c>
      <c r="BA120" s="923"/>
      <c r="BB120" s="923"/>
      <c r="BC120" s="923"/>
      <c r="BD120" s="923"/>
      <c r="BE120" s="923"/>
      <c r="BF120" s="923"/>
      <c r="BG120" s="923"/>
      <c r="BH120" s="923"/>
      <c r="BI120" s="923"/>
      <c r="BJ120" s="923"/>
      <c r="BK120" s="923"/>
      <c r="BL120" s="923"/>
      <c r="BM120" s="923"/>
      <c r="BN120" s="923"/>
      <c r="BO120" s="923"/>
      <c r="BP120" s="924"/>
      <c r="BQ120" s="956">
        <v>251654546</v>
      </c>
      <c r="BR120" s="957"/>
      <c r="BS120" s="957"/>
      <c r="BT120" s="957"/>
      <c r="BU120" s="957"/>
      <c r="BV120" s="957">
        <v>301420605</v>
      </c>
      <c r="BW120" s="957"/>
      <c r="BX120" s="957"/>
      <c r="BY120" s="957"/>
      <c r="BZ120" s="957"/>
      <c r="CA120" s="957">
        <v>293073121</v>
      </c>
      <c r="CB120" s="957"/>
      <c r="CC120" s="957"/>
      <c r="CD120" s="957"/>
      <c r="CE120" s="957"/>
      <c r="CF120" s="970">
        <v>32.4</v>
      </c>
      <c r="CG120" s="971"/>
      <c r="CH120" s="971"/>
      <c r="CI120" s="971"/>
      <c r="CJ120" s="971"/>
      <c r="CK120" s="1032" t="s">
        <v>463</v>
      </c>
      <c r="CL120" s="1033"/>
      <c r="CM120" s="1033"/>
      <c r="CN120" s="1033"/>
      <c r="CO120" s="1034"/>
      <c r="CP120" s="1040" t="s">
        <v>405</v>
      </c>
      <c r="CQ120" s="1041"/>
      <c r="CR120" s="1041"/>
      <c r="CS120" s="1041"/>
      <c r="CT120" s="1041"/>
      <c r="CU120" s="1041"/>
      <c r="CV120" s="1041"/>
      <c r="CW120" s="1041"/>
      <c r="CX120" s="1041"/>
      <c r="CY120" s="1041"/>
      <c r="CZ120" s="1041"/>
      <c r="DA120" s="1041"/>
      <c r="DB120" s="1041"/>
      <c r="DC120" s="1041"/>
      <c r="DD120" s="1041"/>
      <c r="DE120" s="1041"/>
      <c r="DF120" s="1042"/>
      <c r="DG120" s="956">
        <v>345707376</v>
      </c>
      <c r="DH120" s="957"/>
      <c r="DI120" s="957"/>
      <c r="DJ120" s="957"/>
      <c r="DK120" s="957"/>
      <c r="DL120" s="957">
        <v>367916717</v>
      </c>
      <c r="DM120" s="957"/>
      <c r="DN120" s="957"/>
      <c r="DO120" s="957"/>
      <c r="DP120" s="957"/>
      <c r="DQ120" s="957">
        <v>391267356</v>
      </c>
      <c r="DR120" s="957"/>
      <c r="DS120" s="957"/>
      <c r="DT120" s="957"/>
      <c r="DU120" s="957"/>
      <c r="DV120" s="958">
        <v>43.3</v>
      </c>
      <c r="DW120" s="958"/>
      <c r="DX120" s="958"/>
      <c r="DY120" s="958"/>
      <c r="DZ120" s="959"/>
    </row>
    <row r="121" spans="1:130" s="230" customFormat="1" ht="26.25" customHeight="1" x14ac:dyDescent="0.15">
      <c r="A121" s="1083"/>
      <c r="B121" s="975"/>
      <c r="C121" s="1000" t="s">
        <v>464</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84" t="s">
        <v>122</v>
      </c>
      <c r="AB121" s="985"/>
      <c r="AC121" s="985"/>
      <c r="AD121" s="985"/>
      <c r="AE121" s="986"/>
      <c r="AF121" s="987" t="s">
        <v>122</v>
      </c>
      <c r="AG121" s="985"/>
      <c r="AH121" s="985"/>
      <c r="AI121" s="985"/>
      <c r="AJ121" s="986"/>
      <c r="AK121" s="987" t="s">
        <v>122</v>
      </c>
      <c r="AL121" s="985"/>
      <c r="AM121" s="985"/>
      <c r="AN121" s="985"/>
      <c r="AO121" s="986"/>
      <c r="AP121" s="988" t="s">
        <v>122</v>
      </c>
      <c r="AQ121" s="989"/>
      <c r="AR121" s="989"/>
      <c r="AS121" s="989"/>
      <c r="AT121" s="990"/>
      <c r="AU121" s="1020"/>
      <c r="AV121" s="1021"/>
      <c r="AW121" s="1021"/>
      <c r="AX121" s="1021"/>
      <c r="AY121" s="1022"/>
      <c r="AZ121" s="948" t="s">
        <v>465</v>
      </c>
      <c r="BA121" s="949"/>
      <c r="BB121" s="949"/>
      <c r="BC121" s="949"/>
      <c r="BD121" s="949"/>
      <c r="BE121" s="949"/>
      <c r="BF121" s="949"/>
      <c r="BG121" s="949"/>
      <c r="BH121" s="949"/>
      <c r="BI121" s="949"/>
      <c r="BJ121" s="949"/>
      <c r="BK121" s="949"/>
      <c r="BL121" s="949"/>
      <c r="BM121" s="949"/>
      <c r="BN121" s="949"/>
      <c r="BO121" s="949"/>
      <c r="BP121" s="950"/>
      <c r="BQ121" s="951">
        <v>691902153</v>
      </c>
      <c r="BR121" s="952"/>
      <c r="BS121" s="952"/>
      <c r="BT121" s="952"/>
      <c r="BU121" s="952"/>
      <c r="BV121" s="952">
        <v>689256514</v>
      </c>
      <c r="BW121" s="952"/>
      <c r="BX121" s="952"/>
      <c r="BY121" s="952"/>
      <c r="BZ121" s="952"/>
      <c r="CA121" s="952">
        <v>708302770</v>
      </c>
      <c r="CB121" s="952"/>
      <c r="CC121" s="952"/>
      <c r="CD121" s="952"/>
      <c r="CE121" s="952"/>
      <c r="CF121" s="946">
        <v>78.3</v>
      </c>
      <c r="CG121" s="947"/>
      <c r="CH121" s="947"/>
      <c r="CI121" s="947"/>
      <c r="CJ121" s="947"/>
      <c r="CK121" s="1035"/>
      <c r="CL121" s="1036"/>
      <c r="CM121" s="1036"/>
      <c r="CN121" s="1036"/>
      <c r="CO121" s="1037"/>
      <c r="CP121" s="1045" t="s">
        <v>404</v>
      </c>
      <c r="CQ121" s="1046"/>
      <c r="CR121" s="1046"/>
      <c r="CS121" s="1046"/>
      <c r="CT121" s="1046"/>
      <c r="CU121" s="1046"/>
      <c r="CV121" s="1046"/>
      <c r="CW121" s="1046"/>
      <c r="CX121" s="1046"/>
      <c r="CY121" s="1046"/>
      <c r="CZ121" s="1046"/>
      <c r="DA121" s="1046"/>
      <c r="DB121" s="1046"/>
      <c r="DC121" s="1046"/>
      <c r="DD121" s="1046"/>
      <c r="DE121" s="1046"/>
      <c r="DF121" s="1047"/>
      <c r="DG121" s="951">
        <v>40036281</v>
      </c>
      <c r="DH121" s="952"/>
      <c r="DI121" s="952"/>
      <c r="DJ121" s="952"/>
      <c r="DK121" s="952"/>
      <c r="DL121" s="952">
        <v>37201399</v>
      </c>
      <c r="DM121" s="952"/>
      <c r="DN121" s="952"/>
      <c r="DO121" s="952"/>
      <c r="DP121" s="952"/>
      <c r="DQ121" s="952">
        <v>39587151</v>
      </c>
      <c r="DR121" s="952"/>
      <c r="DS121" s="952"/>
      <c r="DT121" s="952"/>
      <c r="DU121" s="952"/>
      <c r="DV121" s="953">
        <v>4.4000000000000004</v>
      </c>
      <c r="DW121" s="953"/>
      <c r="DX121" s="953"/>
      <c r="DY121" s="953"/>
      <c r="DZ121" s="954"/>
    </row>
    <row r="122" spans="1:130" s="230" customFormat="1" ht="26.25" customHeight="1" x14ac:dyDescent="0.15">
      <c r="A122" s="1083"/>
      <c r="B122" s="975"/>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84" t="s">
        <v>122</v>
      </c>
      <c r="AB122" s="985"/>
      <c r="AC122" s="985"/>
      <c r="AD122" s="985"/>
      <c r="AE122" s="986"/>
      <c r="AF122" s="987" t="s">
        <v>122</v>
      </c>
      <c r="AG122" s="985"/>
      <c r="AH122" s="985"/>
      <c r="AI122" s="985"/>
      <c r="AJ122" s="986"/>
      <c r="AK122" s="987" t="s">
        <v>122</v>
      </c>
      <c r="AL122" s="985"/>
      <c r="AM122" s="985"/>
      <c r="AN122" s="985"/>
      <c r="AO122" s="986"/>
      <c r="AP122" s="988" t="s">
        <v>122</v>
      </c>
      <c r="AQ122" s="989"/>
      <c r="AR122" s="989"/>
      <c r="AS122" s="989"/>
      <c r="AT122" s="990"/>
      <c r="AU122" s="1020"/>
      <c r="AV122" s="1021"/>
      <c r="AW122" s="1021"/>
      <c r="AX122" s="1021"/>
      <c r="AY122" s="1022"/>
      <c r="AZ122" s="999" t="s">
        <v>466</v>
      </c>
      <c r="BA122" s="991"/>
      <c r="BB122" s="991"/>
      <c r="BC122" s="991"/>
      <c r="BD122" s="991"/>
      <c r="BE122" s="991"/>
      <c r="BF122" s="991"/>
      <c r="BG122" s="991"/>
      <c r="BH122" s="991"/>
      <c r="BI122" s="991"/>
      <c r="BJ122" s="991"/>
      <c r="BK122" s="991"/>
      <c r="BL122" s="991"/>
      <c r="BM122" s="991"/>
      <c r="BN122" s="991"/>
      <c r="BO122" s="991"/>
      <c r="BP122" s="992"/>
      <c r="BQ122" s="1025">
        <v>1344210447</v>
      </c>
      <c r="BR122" s="1026"/>
      <c r="BS122" s="1026"/>
      <c r="BT122" s="1026"/>
      <c r="BU122" s="1026"/>
      <c r="BV122" s="1026">
        <v>1306678224</v>
      </c>
      <c r="BW122" s="1026"/>
      <c r="BX122" s="1026"/>
      <c r="BY122" s="1026"/>
      <c r="BZ122" s="1026"/>
      <c r="CA122" s="1026">
        <v>1262336140</v>
      </c>
      <c r="CB122" s="1026"/>
      <c r="CC122" s="1026"/>
      <c r="CD122" s="1026"/>
      <c r="CE122" s="1026"/>
      <c r="CF122" s="1043">
        <v>139.6</v>
      </c>
      <c r="CG122" s="1044"/>
      <c r="CH122" s="1044"/>
      <c r="CI122" s="1044"/>
      <c r="CJ122" s="1044"/>
      <c r="CK122" s="1035"/>
      <c r="CL122" s="1036"/>
      <c r="CM122" s="1036"/>
      <c r="CN122" s="1036"/>
      <c r="CO122" s="1037"/>
      <c r="CP122" s="1045" t="s">
        <v>406</v>
      </c>
      <c r="CQ122" s="1046"/>
      <c r="CR122" s="1046"/>
      <c r="CS122" s="1046"/>
      <c r="CT122" s="1046"/>
      <c r="CU122" s="1046"/>
      <c r="CV122" s="1046"/>
      <c r="CW122" s="1046"/>
      <c r="CX122" s="1046"/>
      <c r="CY122" s="1046"/>
      <c r="CZ122" s="1046"/>
      <c r="DA122" s="1046"/>
      <c r="DB122" s="1046"/>
      <c r="DC122" s="1046"/>
      <c r="DD122" s="1046"/>
      <c r="DE122" s="1046"/>
      <c r="DF122" s="1047"/>
      <c r="DG122" s="951">
        <v>40999314</v>
      </c>
      <c r="DH122" s="952"/>
      <c r="DI122" s="952"/>
      <c r="DJ122" s="952"/>
      <c r="DK122" s="952"/>
      <c r="DL122" s="952">
        <v>37071406</v>
      </c>
      <c r="DM122" s="952"/>
      <c r="DN122" s="952"/>
      <c r="DO122" s="952"/>
      <c r="DP122" s="952"/>
      <c r="DQ122" s="952">
        <v>38882477</v>
      </c>
      <c r="DR122" s="952"/>
      <c r="DS122" s="952"/>
      <c r="DT122" s="952"/>
      <c r="DU122" s="952"/>
      <c r="DV122" s="953">
        <v>4.3</v>
      </c>
      <c r="DW122" s="953"/>
      <c r="DX122" s="953"/>
      <c r="DY122" s="953"/>
      <c r="DZ122" s="954"/>
    </row>
    <row r="123" spans="1:130" s="230" customFormat="1" ht="26.25" customHeight="1" x14ac:dyDescent="0.15">
      <c r="A123" s="1083"/>
      <c r="B123" s="975"/>
      <c r="C123" s="948" t="s">
        <v>453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84" t="s">
        <v>122</v>
      </c>
      <c r="AB123" s="985"/>
      <c r="AC123" s="985"/>
      <c r="AD123" s="985"/>
      <c r="AE123" s="986"/>
      <c r="AF123" s="987" t="s">
        <v>122</v>
      </c>
      <c r="AG123" s="985"/>
      <c r="AH123" s="985"/>
      <c r="AI123" s="985"/>
      <c r="AJ123" s="986"/>
      <c r="AK123" s="987" t="s">
        <v>122</v>
      </c>
      <c r="AL123" s="985"/>
      <c r="AM123" s="985"/>
      <c r="AN123" s="985"/>
      <c r="AO123" s="986"/>
      <c r="AP123" s="988" t="s">
        <v>122</v>
      </c>
      <c r="AQ123" s="989"/>
      <c r="AR123" s="989"/>
      <c r="AS123" s="989"/>
      <c r="AT123" s="990"/>
      <c r="AU123" s="1023"/>
      <c r="AV123" s="1024"/>
      <c r="AW123" s="1024"/>
      <c r="AX123" s="1024"/>
      <c r="AY123" s="1024"/>
      <c r="AZ123" s="251" t="s">
        <v>177</v>
      </c>
      <c r="BA123" s="251"/>
      <c r="BB123" s="251"/>
      <c r="BC123" s="251"/>
      <c r="BD123" s="251"/>
      <c r="BE123" s="251"/>
      <c r="BF123" s="251"/>
      <c r="BG123" s="251"/>
      <c r="BH123" s="251"/>
      <c r="BI123" s="251"/>
      <c r="BJ123" s="251"/>
      <c r="BK123" s="251"/>
      <c r="BL123" s="251"/>
      <c r="BM123" s="251"/>
      <c r="BN123" s="251"/>
      <c r="BO123" s="1003" t="s">
        <v>467</v>
      </c>
      <c r="BP123" s="1031"/>
      <c r="BQ123" s="1089">
        <v>2287767146</v>
      </c>
      <c r="BR123" s="1090"/>
      <c r="BS123" s="1090"/>
      <c r="BT123" s="1090"/>
      <c r="BU123" s="1090"/>
      <c r="BV123" s="1090">
        <v>2297355343</v>
      </c>
      <c r="BW123" s="1090"/>
      <c r="BX123" s="1090"/>
      <c r="BY123" s="1090"/>
      <c r="BZ123" s="1090"/>
      <c r="CA123" s="1090">
        <v>2263712031</v>
      </c>
      <c r="CB123" s="1090"/>
      <c r="CC123" s="1090"/>
      <c r="CD123" s="1090"/>
      <c r="CE123" s="1090"/>
      <c r="CF123" s="1027"/>
      <c r="CG123" s="1028"/>
      <c r="CH123" s="1028"/>
      <c r="CI123" s="1028"/>
      <c r="CJ123" s="1029"/>
      <c r="CK123" s="1035"/>
      <c r="CL123" s="1036"/>
      <c r="CM123" s="1036"/>
      <c r="CN123" s="1036"/>
      <c r="CO123" s="1037"/>
      <c r="CP123" s="1045" t="s">
        <v>407</v>
      </c>
      <c r="CQ123" s="1046"/>
      <c r="CR123" s="1046"/>
      <c r="CS123" s="1046"/>
      <c r="CT123" s="1046"/>
      <c r="CU123" s="1046"/>
      <c r="CV123" s="1046"/>
      <c r="CW123" s="1046"/>
      <c r="CX123" s="1046"/>
      <c r="CY123" s="1046"/>
      <c r="CZ123" s="1046"/>
      <c r="DA123" s="1046"/>
      <c r="DB123" s="1046"/>
      <c r="DC123" s="1046"/>
      <c r="DD123" s="1046"/>
      <c r="DE123" s="1046"/>
      <c r="DF123" s="1047"/>
      <c r="DG123" s="984">
        <v>17043101</v>
      </c>
      <c r="DH123" s="985"/>
      <c r="DI123" s="985"/>
      <c r="DJ123" s="985"/>
      <c r="DK123" s="986"/>
      <c r="DL123" s="987">
        <v>7427677</v>
      </c>
      <c r="DM123" s="985"/>
      <c r="DN123" s="985"/>
      <c r="DO123" s="985"/>
      <c r="DP123" s="986"/>
      <c r="DQ123" s="987">
        <v>4317941</v>
      </c>
      <c r="DR123" s="985"/>
      <c r="DS123" s="985"/>
      <c r="DT123" s="985"/>
      <c r="DU123" s="986"/>
      <c r="DV123" s="988">
        <v>0.5</v>
      </c>
      <c r="DW123" s="989"/>
      <c r="DX123" s="989"/>
      <c r="DY123" s="989"/>
      <c r="DZ123" s="990"/>
    </row>
    <row r="124" spans="1:130" s="230" customFormat="1" ht="26.25" customHeight="1" thickBot="1" x14ac:dyDescent="0.2">
      <c r="A124" s="1083"/>
      <c r="B124" s="975"/>
      <c r="C124" s="948" t="s">
        <v>456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84" t="s">
        <v>122</v>
      </c>
      <c r="AB124" s="985"/>
      <c r="AC124" s="985"/>
      <c r="AD124" s="985"/>
      <c r="AE124" s="986"/>
      <c r="AF124" s="987" t="s">
        <v>122</v>
      </c>
      <c r="AG124" s="985"/>
      <c r="AH124" s="985"/>
      <c r="AI124" s="985"/>
      <c r="AJ124" s="986"/>
      <c r="AK124" s="987" t="s">
        <v>122</v>
      </c>
      <c r="AL124" s="985"/>
      <c r="AM124" s="985"/>
      <c r="AN124" s="985"/>
      <c r="AO124" s="986"/>
      <c r="AP124" s="988" t="s">
        <v>122</v>
      </c>
      <c r="AQ124" s="989"/>
      <c r="AR124" s="989"/>
      <c r="AS124" s="989"/>
      <c r="AT124" s="990"/>
      <c r="AU124" s="1085" t="s">
        <v>468</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v>129.9</v>
      </c>
      <c r="BR124" s="1053"/>
      <c r="BS124" s="1053"/>
      <c r="BT124" s="1053"/>
      <c r="BU124" s="1053"/>
      <c r="BV124" s="1053">
        <v>129.19999999999999</v>
      </c>
      <c r="BW124" s="1053"/>
      <c r="BX124" s="1053"/>
      <c r="BY124" s="1053"/>
      <c r="BZ124" s="1053"/>
      <c r="CA124" s="1053">
        <v>127.2</v>
      </c>
      <c r="CB124" s="1053"/>
      <c r="CC124" s="1053"/>
      <c r="CD124" s="1053"/>
      <c r="CE124" s="1053"/>
      <c r="CF124" s="1054"/>
      <c r="CG124" s="1055"/>
      <c r="CH124" s="1055"/>
      <c r="CI124" s="1055"/>
      <c r="CJ124" s="1056"/>
      <c r="CK124" s="1038"/>
      <c r="CL124" s="1038"/>
      <c r="CM124" s="1038"/>
      <c r="CN124" s="1038"/>
      <c r="CO124" s="1039"/>
      <c r="CP124" s="1045" t="s">
        <v>469</v>
      </c>
      <c r="CQ124" s="1046"/>
      <c r="CR124" s="1046"/>
      <c r="CS124" s="1046"/>
      <c r="CT124" s="1046"/>
      <c r="CU124" s="1046"/>
      <c r="CV124" s="1046"/>
      <c r="CW124" s="1046"/>
      <c r="CX124" s="1046"/>
      <c r="CY124" s="1046"/>
      <c r="CZ124" s="1046"/>
      <c r="DA124" s="1046"/>
      <c r="DB124" s="1046"/>
      <c r="DC124" s="1046"/>
      <c r="DD124" s="1046"/>
      <c r="DE124" s="1046"/>
      <c r="DF124" s="1047"/>
      <c r="DG124" s="1030">
        <v>10759347</v>
      </c>
      <c r="DH124" s="1012"/>
      <c r="DI124" s="1012"/>
      <c r="DJ124" s="1012"/>
      <c r="DK124" s="1013"/>
      <c r="DL124" s="1011">
        <v>11056979</v>
      </c>
      <c r="DM124" s="1012"/>
      <c r="DN124" s="1012"/>
      <c r="DO124" s="1012"/>
      <c r="DP124" s="1013"/>
      <c r="DQ124" s="1011">
        <v>11816287</v>
      </c>
      <c r="DR124" s="1012"/>
      <c r="DS124" s="1012"/>
      <c r="DT124" s="1012"/>
      <c r="DU124" s="1013"/>
      <c r="DV124" s="1014">
        <v>1.3</v>
      </c>
      <c r="DW124" s="1015"/>
      <c r="DX124" s="1015"/>
      <c r="DY124" s="1015"/>
      <c r="DZ124" s="1016"/>
    </row>
    <row r="125" spans="1:130" s="230" customFormat="1" ht="26.25" customHeight="1" x14ac:dyDescent="0.15">
      <c r="A125" s="1083"/>
      <c r="B125" s="975"/>
      <c r="C125" s="948" t="s">
        <v>458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84" t="s">
        <v>122</v>
      </c>
      <c r="AB125" s="985"/>
      <c r="AC125" s="985"/>
      <c r="AD125" s="985"/>
      <c r="AE125" s="986"/>
      <c r="AF125" s="987" t="s">
        <v>122</v>
      </c>
      <c r="AG125" s="985"/>
      <c r="AH125" s="985"/>
      <c r="AI125" s="985"/>
      <c r="AJ125" s="986"/>
      <c r="AK125" s="987" t="s">
        <v>122</v>
      </c>
      <c r="AL125" s="985"/>
      <c r="AM125" s="985"/>
      <c r="AN125" s="985"/>
      <c r="AO125" s="986"/>
      <c r="AP125" s="988" t="s">
        <v>122</v>
      </c>
      <c r="AQ125" s="989"/>
      <c r="AR125" s="989"/>
      <c r="AS125" s="989"/>
      <c r="AT125" s="99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48" t="s">
        <v>470</v>
      </c>
      <c r="CL125" s="1033"/>
      <c r="CM125" s="1033"/>
      <c r="CN125" s="1033"/>
      <c r="CO125" s="1034"/>
      <c r="CP125" s="955" t="s">
        <v>471</v>
      </c>
      <c r="CQ125" s="923"/>
      <c r="CR125" s="923"/>
      <c r="CS125" s="923"/>
      <c r="CT125" s="923"/>
      <c r="CU125" s="923"/>
      <c r="CV125" s="923"/>
      <c r="CW125" s="923"/>
      <c r="CX125" s="923"/>
      <c r="CY125" s="923"/>
      <c r="CZ125" s="923"/>
      <c r="DA125" s="923"/>
      <c r="DB125" s="923"/>
      <c r="DC125" s="923"/>
      <c r="DD125" s="923"/>
      <c r="DE125" s="923"/>
      <c r="DF125" s="924"/>
      <c r="DG125" s="956" t="s">
        <v>122</v>
      </c>
      <c r="DH125" s="957"/>
      <c r="DI125" s="957"/>
      <c r="DJ125" s="957"/>
      <c r="DK125" s="957"/>
      <c r="DL125" s="957" t="s">
        <v>122</v>
      </c>
      <c r="DM125" s="957"/>
      <c r="DN125" s="957"/>
      <c r="DO125" s="957"/>
      <c r="DP125" s="957"/>
      <c r="DQ125" s="957" t="s">
        <v>122</v>
      </c>
      <c r="DR125" s="957"/>
      <c r="DS125" s="957"/>
      <c r="DT125" s="957"/>
      <c r="DU125" s="957"/>
      <c r="DV125" s="958" t="s">
        <v>122</v>
      </c>
      <c r="DW125" s="958"/>
      <c r="DX125" s="958"/>
      <c r="DY125" s="958"/>
      <c r="DZ125" s="959"/>
    </row>
    <row r="126" spans="1:130" s="230" customFormat="1" ht="26.25" customHeight="1" thickBot="1" x14ac:dyDescent="0.2">
      <c r="A126" s="1083"/>
      <c r="B126" s="975"/>
      <c r="C126" s="948" t="s">
        <v>460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84" t="s">
        <v>122</v>
      </c>
      <c r="AB126" s="985"/>
      <c r="AC126" s="985"/>
      <c r="AD126" s="985"/>
      <c r="AE126" s="986"/>
      <c r="AF126" s="987" t="s">
        <v>122</v>
      </c>
      <c r="AG126" s="985"/>
      <c r="AH126" s="985"/>
      <c r="AI126" s="985"/>
      <c r="AJ126" s="986"/>
      <c r="AK126" s="987" t="s">
        <v>122</v>
      </c>
      <c r="AL126" s="985"/>
      <c r="AM126" s="985"/>
      <c r="AN126" s="985"/>
      <c r="AO126" s="986"/>
      <c r="AP126" s="988" t="s">
        <v>122</v>
      </c>
      <c r="AQ126" s="989"/>
      <c r="AR126" s="989"/>
      <c r="AS126" s="989"/>
      <c r="AT126" s="99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49"/>
      <c r="CL126" s="1036"/>
      <c r="CM126" s="1036"/>
      <c r="CN126" s="1036"/>
      <c r="CO126" s="1037"/>
      <c r="CP126" s="948" t="s">
        <v>472</v>
      </c>
      <c r="CQ126" s="949"/>
      <c r="CR126" s="949"/>
      <c r="CS126" s="949"/>
      <c r="CT126" s="949"/>
      <c r="CU126" s="949"/>
      <c r="CV126" s="949"/>
      <c r="CW126" s="949"/>
      <c r="CX126" s="949"/>
      <c r="CY126" s="949"/>
      <c r="CZ126" s="949"/>
      <c r="DA126" s="949"/>
      <c r="DB126" s="949"/>
      <c r="DC126" s="949"/>
      <c r="DD126" s="949"/>
      <c r="DE126" s="949"/>
      <c r="DF126" s="950"/>
      <c r="DG126" s="951" t="s">
        <v>122</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30" customFormat="1" ht="26.25" customHeight="1" x14ac:dyDescent="0.15">
      <c r="A127" s="1084"/>
      <c r="B127" s="977"/>
      <c r="C127" s="999" t="s">
        <v>473</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84" t="s">
        <v>122</v>
      </c>
      <c r="AB127" s="985"/>
      <c r="AC127" s="985"/>
      <c r="AD127" s="985"/>
      <c r="AE127" s="986"/>
      <c r="AF127" s="987" t="s">
        <v>122</v>
      </c>
      <c r="AG127" s="985"/>
      <c r="AH127" s="985"/>
      <c r="AI127" s="985"/>
      <c r="AJ127" s="986"/>
      <c r="AK127" s="987" t="s">
        <v>122</v>
      </c>
      <c r="AL127" s="985"/>
      <c r="AM127" s="985"/>
      <c r="AN127" s="985"/>
      <c r="AO127" s="986"/>
      <c r="AP127" s="988" t="s">
        <v>122</v>
      </c>
      <c r="AQ127" s="989"/>
      <c r="AR127" s="989"/>
      <c r="AS127" s="989"/>
      <c r="AT127" s="990"/>
      <c r="AU127" s="232"/>
      <c r="AV127" s="232"/>
      <c r="AW127" s="232"/>
      <c r="AX127" s="1057" t="s">
        <v>474</v>
      </c>
      <c r="AY127" s="1058"/>
      <c r="AZ127" s="1058"/>
      <c r="BA127" s="1058"/>
      <c r="BB127" s="1058"/>
      <c r="BC127" s="1058"/>
      <c r="BD127" s="1058"/>
      <c r="BE127" s="1059"/>
      <c r="BF127" s="1060" t="s">
        <v>475</v>
      </c>
      <c r="BG127" s="1058"/>
      <c r="BH127" s="1058"/>
      <c r="BI127" s="1058"/>
      <c r="BJ127" s="1058"/>
      <c r="BK127" s="1058"/>
      <c r="BL127" s="1059"/>
      <c r="BM127" s="1060" t="s">
        <v>476</v>
      </c>
      <c r="BN127" s="1058"/>
      <c r="BO127" s="1058"/>
      <c r="BP127" s="1058"/>
      <c r="BQ127" s="1058"/>
      <c r="BR127" s="1058"/>
      <c r="BS127" s="1059"/>
      <c r="BT127" s="1060" t="s">
        <v>477</v>
      </c>
      <c r="BU127" s="1058"/>
      <c r="BV127" s="1058"/>
      <c r="BW127" s="1058"/>
      <c r="BX127" s="1058"/>
      <c r="BY127" s="1058"/>
      <c r="BZ127" s="1081"/>
      <c r="CA127" s="232"/>
      <c r="CB127" s="232"/>
      <c r="CC127" s="232"/>
      <c r="CD127" s="255"/>
      <c r="CE127" s="255"/>
      <c r="CF127" s="255"/>
      <c r="CG127" s="232"/>
      <c r="CH127" s="232"/>
      <c r="CI127" s="232"/>
      <c r="CJ127" s="254"/>
      <c r="CK127" s="1049"/>
      <c r="CL127" s="1036"/>
      <c r="CM127" s="1036"/>
      <c r="CN127" s="1036"/>
      <c r="CO127" s="1037"/>
      <c r="CP127" s="948" t="s">
        <v>478</v>
      </c>
      <c r="CQ127" s="949"/>
      <c r="CR127" s="949"/>
      <c r="CS127" s="949"/>
      <c r="CT127" s="949"/>
      <c r="CU127" s="949"/>
      <c r="CV127" s="949"/>
      <c r="CW127" s="949"/>
      <c r="CX127" s="949"/>
      <c r="CY127" s="949"/>
      <c r="CZ127" s="949"/>
      <c r="DA127" s="949"/>
      <c r="DB127" s="949"/>
      <c r="DC127" s="949"/>
      <c r="DD127" s="949"/>
      <c r="DE127" s="949"/>
      <c r="DF127" s="950"/>
      <c r="DG127" s="951" t="s">
        <v>122</v>
      </c>
      <c r="DH127" s="952"/>
      <c r="DI127" s="952"/>
      <c r="DJ127" s="952"/>
      <c r="DK127" s="952"/>
      <c r="DL127" s="952" t="s">
        <v>122</v>
      </c>
      <c r="DM127" s="952"/>
      <c r="DN127" s="952"/>
      <c r="DO127" s="952"/>
      <c r="DP127" s="952"/>
      <c r="DQ127" s="952" t="s">
        <v>122</v>
      </c>
      <c r="DR127" s="952"/>
      <c r="DS127" s="952"/>
      <c r="DT127" s="952"/>
      <c r="DU127" s="952"/>
      <c r="DV127" s="953" t="s">
        <v>122</v>
      </c>
      <c r="DW127" s="953"/>
      <c r="DX127" s="953"/>
      <c r="DY127" s="953"/>
      <c r="DZ127" s="954"/>
    </row>
    <row r="128" spans="1:130" s="230" customFormat="1" ht="26.25" customHeight="1" thickBot="1" x14ac:dyDescent="0.2">
      <c r="A128" s="1067" t="s">
        <v>479</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480</v>
      </c>
      <c r="X128" s="1069"/>
      <c r="Y128" s="1069"/>
      <c r="Z128" s="1070"/>
      <c r="AA128" s="1071">
        <v>51424709</v>
      </c>
      <c r="AB128" s="1072"/>
      <c r="AC128" s="1072"/>
      <c r="AD128" s="1072"/>
      <c r="AE128" s="1073"/>
      <c r="AF128" s="1074">
        <v>69071805</v>
      </c>
      <c r="AG128" s="1072"/>
      <c r="AH128" s="1072"/>
      <c r="AI128" s="1072"/>
      <c r="AJ128" s="1073"/>
      <c r="AK128" s="1074">
        <v>64374445</v>
      </c>
      <c r="AL128" s="1072"/>
      <c r="AM128" s="1072"/>
      <c r="AN128" s="1072"/>
      <c r="AO128" s="1073"/>
      <c r="AP128" s="1075"/>
      <c r="AQ128" s="1076"/>
      <c r="AR128" s="1076"/>
      <c r="AS128" s="1076"/>
      <c r="AT128" s="1077"/>
      <c r="AU128" s="232"/>
      <c r="AV128" s="232"/>
      <c r="AW128" s="232"/>
      <c r="AX128" s="922" t="s">
        <v>481</v>
      </c>
      <c r="AY128" s="923"/>
      <c r="AZ128" s="923"/>
      <c r="BA128" s="923"/>
      <c r="BB128" s="923"/>
      <c r="BC128" s="923"/>
      <c r="BD128" s="923"/>
      <c r="BE128" s="924"/>
      <c r="BF128" s="1078" t="s">
        <v>122</v>
      </c>
      <c r="BG128" s="1079"/>
      <c r="BH128" s="1079"/>
      <c r="BI128" s="1079"/>
      <c r="BJ128" s="1079"/>
      <c r="BK128" s="1079"/>
      <c r="BL128" s="1080"/>
      <c r="BM128" s="1078">
        <v>11.25</v>
      </c>
      <c r="BN128" s="1079"/>
      <c r="BO128" s="1079"/>
      <c r="BP128" s="1079"/>
      <c r="BQ128" s="1079"/>
      <c r="BR128" s="1079"/>
      <c r="BS128" s="1080"/>
      <c r="BT128" s="1078">
        <v>20</v>
      </c>
      <c r="BU128" s="1079"/>
      <c r="BV128" s="1079"/>
      <c r="BW128" s="1079"/>
      <c r="BX128" s="1079"/>
      <c r="BY128" s="1079"/>
      <c r="BZ128" s="1102"/>
      <c r="CA128" s="255"/>
      <c r="CB128" s="255"/>
      <c r="CC128" s="255"/>
      <c r="CD128" s="255"/>
      <c r="CE128" s="255"/>
      <c r="CF128" s="255"/>
      <c r="CG128" s="232"/>
      <c r="CH128" s="232"/>
      <c r="CI128" s="232"/>
      <c r="CJ128" s="254"/>
      <c r="CK128" s="1050"/>
      <c r="CL128" s="1051"/>
      <c r="CM128" s="1051"/>
      <c r="CN128" s="1051"/>
      <c r="CO128" s="1052"/>
      <c r="CP128" s="1061" t="s">
        <v>482</v>
      </c>
      <c r="CQ128" s="726"/>
      <c r="CR128" s="726"/>
      <c r="CS128" s="726"/>
      <c r="CT128" s="726"/>
      <c r="CU128" s="726"/>
      <c r="CV128" s="726"/>
      <c r="CW128" s="726"/>
      <c r="CX128" s="726"/>
      <c r="CY128" s="726"/>
      <c r="CZ128" s="726"/>
      <c r="DA128" s="726"/>
      <c r="DB128" s="726"/>
      <c r="DC128" s="726"/>
      <c r="DD128" s="726"/>
      <c r="DE128" s="726"/>
      <c r="DF128" s="1062"/>
      <c r="DG128" s="1063">
        <v>10655056</v>
      </c>
      <c r="DH128" s="1064"/>
      <c r="DI128" s="1064"/>
      <c r="DJ128" s="1064"/>
      <c r="DK128" s="1064"/>
      <c r="DL128" s="1064">
        <v>7980713</v>
      </c>
      <c r="DM128" s="1064"/>
      <c r="DN128" s="1064"/>
      <c r="DO128" s="1064"/>
      <c r="DP128" s="1064"/>
      <c r="DQ128" s="1064">
        <v>7481545</v>
      </c>
      <c r="DR128" s="1064"/>
      <c r="DS128" s="1064"/>
      <c r="DT128" s="1064"/>
      <c r="DU128" s="1064"/>
      <c r="DV128" s="1065">
        <v>0.8</v>
      </c>
      <c r="DW128" s="1065"/>
      <c r="DX128" s="1065"/>
      <c r="DY128" s="1065"/>
      <c r="DZ128" s="1066"/>
    </row>
    <row r="129" spans="1:131" s="230" customFormat="1" ht="26.25" customHeight="1" x14ac:dyDescent="0.15">
      <c r="A129" s="960" t="s">
        <v>103</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6" t="s">
        <v>483</v>
      </c>
      <c r="X129" s="1097"/>
      <c r="Y129" s="1097"/>
      <c r="Z129" s="1098"/>
      <c r="AA129" s="984">
        <v>999814703</v>
      </c>
      <c r="AB129" s="985"/>
      <c r="AC129" s="985"/>
      <c r="AD129" s="985"/>
      <c r="AE129" s="986"/>
      <c r="AF129" s="987">
        <v>982949142</v>
      </c>
      <c r="AG129" s="985"/>
      <c r="AH129" s="985"/>
      <c r="AI129" s="985"/>
      <c r="AJ129" s="986"/>
      <c r="AK129" s="987">
        <v>1000040812</v>
      </c>
      <c r="AL129" s="985"/>
      <c r="AM129" s="985"/>
      <c r="AN129" s="985"/>
      <c r="AO129" s="986"/>
      <c r="AP129" s="1099"/>
      <c r="AQ129" s="1100"/>
      <c r="AR129" s="1100"/>
      <c r="AS129" s="1100"/>
      <c r="AT129" s="1101"/>
      <c r="AU129" s="233"/>
      <c r="AV129" s="233"/>
      <c r="AW129" s="233"/>
      <c r="AX129" s="1091" t="s">
        <v>484</v>
      </c>
      <c r="AY129" s="949"/>
      <c r="AZ129" s="949"/>
      <c r="BA129" s="949"/>
      <c r="BB129" s="949"/>
      <c r="BC129" s="949"/>
      <c r="BD129" s="949"/>
      <c r="BE129" s="950"/>
      <c r="BF129" s="1092" t="s">
        <v>122</v>
      </c>
      <c r="BG129" s="1093"/>
      <c r="BH129" s="1093"/>
      <c r="BI129" s="1093"/>
      <c r="BJ129" s="1093"/>
      <c r="BK129" s="1093"/>
      <c r="BL129" s="1094"/>
      <c r="BM129" s="1092">
        <v>16.25</v>
      </c>
      <c r="BN129" s="1093"/>
      <c r="BO129" s="1093"/>
      <c r="BP129" s="1093"/>
      <c r="BQ129" s="1093"/>
      <c r="BR129" s="1093"/>
      <c r="BS129" s="1094"/>
      <c r="BT129" s="1092">
        <v>30</v>
      </c>
      <c r="BU129" s="1093"/>
      <c r="BV129" s="1093"/>
      <c r="BW129" s="1093"/>
      <c r="BX129" s="1093"/>
      <c r="BY129" s="1093"/>
      <c r="BZ129" s="109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60" t="s">
        <v>485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6" t="s">
        <v>486</v>
      </c>
      <c r="X130" s="1097"/>
      <c r="Y130" s="1097"/>
      <c r="Z130" s="1098"/>
      <c r="AA130" s="984">
        <v>104749580</v>
      </c>
      <c r="AB130" s="985"/>
      <c r="AC130" s="985"/>
      <c r="AD130" s="985"/>
      <c r="AE130" s="986"/>
      <c r="AF130" s="987">
        <v>100787701</v>
      </c>
      <c r="AG130" s="985"/>
      <c r="AH130" s="985"/>
      <c r="AI130" s="985"/>
      <c r="AJ130" s="986"/>
      <c r="AK130" s="987">
        <v>95841212</v>
      </c>
      <c r="AL130" s="985"/>
      <c r="AM130" s="985"/>
      <c r="AN130" s="985"/>
      <c r="AO130" s="986"/>
      <c r="AP130" s="1099"/>
      <c r="AQ130" s="1100"/>
      <c r="AR130" s="1100"/>
      <c r="AS130" s="1100"/>
      <c r="AT130" s="1101"/>
      <c r="AU130" s="233"/>
      <c r="AV130" s="233"/>
      <c r="AW130" s="233"/>
      <c r="AX130" s="1091" t="s">
        <v>487</v>
      </c>
      <c r="AY130" s="949"/>
      <c r="AZ130" s="949"/>
      <c r="BA130" s="949"/>
      <c r="BB130" s="949"/>
      <c r="BC130" s="949"/>
      <c r="BD130" s="949"/>
      <c r="BE130" s="950"/>
      <c r="BF130" s="1127">
        <v>9.5</v>
      </c>
      <c r="BG130" s="1128"/>
      <c r="BH130" s="1128"/>
      <c r="BI130" s="1128"/>
      <c r="BJ130" s="1128"/>
      <c r="BK130" s="1128"/>
      <c r="BL130" s="1129"/>
      <c r="BM130" s="1127">
        <v>25</v>
      </c>
      <c r="BN130" s="1128"/>
      <c r="BO130" s="1128"/>
      <c r="BP130" s="1128"/>
      <c r="BQ130" s="1128"/>
      <c r="BR130" s="1128"/>
      <c r="BS130" s="1129"/>
      <c r="BT130" s="1127">
        <v>35</v>
      </c>
      <c r="BU130" s="1128"/>
      <c r="BV130" s="1128"/>
      <c r="BW130" s="1128"/>
      <c r="BX130" s="1128"/>
      <c r="BY130" s="1128"/>
      <c r="BZ130" s="113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31"/>
      <c r="B131" s="1132"/>
      <c r="C131" s="1132"/>
      <c r="D131" s="1132"/>
      <c r="E131" s="1132"/>
      <c r="F131" s="1132"/>
      <c r="G131" s="1132"/>
      <c r="H131" s="1132"/>
      <c r="I131" s="1132"/>
      <c r="J131" s="1132"/>
      <c r="K131" s="1132"/>
      <c r="L131" s="1132"/>
      <c r="M131" s="1132"/>
      <c r="N131" s="1132"/>
      <c r="O131" s="1132"/>
      <c r="P131" s="1132"/>
      <c r="Q131" s="1132"/>
      <c r="R131" s="1132"/>
      <c r="S131" s="1132"/>
      <c r="T131" s="1132"/>
      <c r="U131" s="1132"/>
      <c r="V131" s="1132"/>
      <c r="W131" s="1133" t="s">
        <v>488</v>
      </c>
      <c r="X131" s="1134"/>
      <c r="Y131" s="1134"/>
      <c r="Z131" s="1135"/>
      <c r="AA131" s="1030">
        <v>895065123</v>
      </c>
      <c r="AB131" s="1012"/>
      <c r="AC131" s="1012"/>
      <c r="AD131" s="1012"/>
      <c r="AE131" s="1013"/>
      <c r="AF131" s="1011">
        <v>882161441</v>
      </c>
      <c r="AG131" s="1012"/>
      <c r="AH131" s="1012"/>
      <c r="AI131" s="1012"/>
      <c r="AJ131" s="1013"/>
      <c r="AK131" s="1011">
        <v>904199600</v>
      </c>
      <c r="AL131" s="1012"/>
      <c r="AM131" s="1012"/>
      <c r="AN131" s="1012"/>
      <c r="AO131" s="1013"/>
      <c r="AP131" s="1136"/>
      <c r="AQ131" s="1137"/>
      <c r="AR131" s="1137"/>
      <c r="AS131" s="1137"/>
      <c r="AT131" s="1138"/>
      <c r="AU131" s="233"/>
      <c r="AV131" s="233"/>
      <c r="AW131" s="233"/>
      <c r="AX131" s="1109" t="s">
        <v>489</v>
      </c>
      <c r="AY131" s="726"/>
      <c r="AZ131" s="726"/>
      <c r="BA131" s="726"/>
      <c r="BB131" s="726"/>
      <c r="BC131" s="726"/>
      <c r="BD131" s="726"/>
      <c r="BE131" s="1062"/>
      <c r="BF131" s="1110">
        <v>127.2</v>
      </c>
      <c r="BG131" s="1111"/>
      <c r="BH131" s="1111"/>
      <c r="BI131" s="1111"/>
      <c r="BJ131" s="1111"/>
      <c r="BK131" s="1111"/>
      <c r="BL131" s="1112"/>
      <c r="BM131" s="1110">
        <v>400</v>
      </c>
      <c r="BN131" s="1111"/>
      <c r="BO131" s="1111"/>
      <c r="BP131" s="1111"/>
      <c r="BQ131" s="1111"/>
      <c r="BR131" s="1111"/>
      <c r="BS131" s="1112"/>
      <c r="BT131" s="1113"/>
      <c r="BU131" s="1114"/>
      <c r="BV131" s="1114"/>
      <c r="BW131" s="1114"/>
      <c r="BX131" s="1114"/>
      <c r="BY131" s="1114"/>
      <c r="BZ131" s="111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16" t="s">
        <v>490</v>
      </c>
      <c r="B132" s="1117"/>
      <c r="C132" s="1117"/>
      <c r="D132" s="1117"/>
      <c r="E132" s="1117"/>
      <c r="F132" s="1117"/>
      <c r="G132" s="1117"/>
      <c r="H132" s="1117"/>
      <c r="I132" s="1117"/>
      <c r="J132" s="1117"/>
      <c r="K132" s="1117"/>
      <c r="L132" s="1117"/>
      <c r="M132" s="1117"/>
      <c r="N132" s="1117"/>
      <c r="O132" s="1117"/>
      <c r="P132" s="1117"/>
      <c r="Q132" s="1117"/>
      <c r="R132" s="1117"/>
      <c r="S132" s="1117"/>
      <c r="T132" s="1117"/>
      <c r="U132" s="1117"/>
      <c r="V132" s="1120" t="s">
        <v>491</v>
      </c>
      <c r="W132" s="1120"/>
      <c r="X132" s="1120"/>
      <c r="Y132" s="1120"/>
      <c r="Z132" s="1121"/>
      <c r="AA132" s="1122">
        <v>10.041867229999999</v>
      </c>
      <c r="AB132" s="1123"/>
      <c r="AC132" s="1123"/>
      <c r="AD132" s="1123"/>
      <c r="AE132" s="1124"/>
      <c r="AF132" s="1125">
        <v>8.4476780649999998</v>
      </c>
      <c r="AG132" s="1123"/>
      <c r="AH132" s="1123"/>
      <c r="AI132" s="1123"/>
      <c r="AJ132" s="1124"/>
      <c r="AK132" s="1125">
        <v>10.19092732</v>
      </c>
      <c r="AL132" s="1123"/>
      <c r="AM132" s="1123"/>
      <c r="AN132" s="1123"/>
      <c r="AO132" s="1124"/>
      <c r="AP132" s="1027"/>
      <c r="AQ132" s="1028"/>
      <c r="AR132" s="1028"/>
      <c r="AS132" s="1028"/>
      <c r="AT132" s="112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18"/>
      <c r="B133" s="1119"/>
      <c r="C133" s="1119"/>
      <c r="D133" s="1119"/>
      <c r="E133" s="1119"/>
      <c r="F133" s="1119"/>
      <c r="G133" s="1119"/>
      <c r="H133" s="1119"/>
      <c r="I133" s="1119"/>
      <c r="J133" s="1119"/>
      <c r="K133" s="1119"/>
      <c r="L133" s="1119"/>
      <c r="M133" s="1119"/>
      <c r="N133" s="1119"/>
      <c r="O133" s="1119"/>
      <c r="P133" s="1119"/>
      <c r="Q133" s="1119"/>
      <c r="R133" s="1119"/>
      <c r="S133" s="1119"/>
      <c r="T133" s="1119"/>
      <c r="U133" s="1119"/>
      <c r="V133" s="1103" t="s">
        <v>492</v>
      </c>
      <c r="W133" s="1103"/>
      <c r="X133" s="1103"/>
      <c r="Y133" s="1103"/>
      <c r="Z133" s="1104"/>
      <c r="AA133" s="1105">
        <v>10.6</v>
      </c>
      <c r="AB133" s="1106"/>
      <c r="AC133" s="1106"/>
      <c r="AD133" s="1106"/>
      <c r="AE133" s="1107"/>
      <c r="AF133" s="1105">
        <v>9.6999999999999993</v>
      </c>
      <c r="AG133" s="1106"/>
      <c r="AH133" s="1106"/>
      <c r="AI133" s="1106"/>
      <c r="AJ133" s="1107"/>
      <c r="AK133" s="1105">
        <v>9.5</v>
      </c>
      <c r="AL133" s="1106"/>
      <c r="AM133" s="1106"/>
      <c r="AN133" s="1106"/>
      <c r="AO133" s="1107"/>
      <c r="AP133" s="1054"/>
      <c r="AQ133" s="1055"/>
      <c r="AR133" s="1055"/>
      <c r="AS133" s="1055"/>
      <c r="AT133" s="110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alRL2as5indXfEcwko2x7R3O3Y44NKADMnNUksdwZ6R/a5TQcX7etv3MYrlTTcJ1wGHgB+mmiom1NHvFo9GxA==" saltValue="3nC+0uCBqKt2lA80FPn6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ejP8WGNHWOTb/K9Fp/P0PB5uGtIhd/ambi3eApz/JSy6wuoNftrRRltiP+XPU2PhnJMK2zJ/I7oHtcZaIWLlQ==" saltValue="z3i7R64sJrnMAMa3srAx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8nnjBc8km042YjPvNLdHd++UnefgSGjOcgERdvEGBp/rJWxOLGkC3WfCUsPZyWSaNqLjkLHXoy3eLnL2heaqA==" saltValue="MrqgV9/Wo5mNJmQ6TKCd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0" t="s">
        <v>496</v>
      </c>
      <c r="AP7" s="272"/>
      <c r="AQ7" s="273" t="s">
        <v>497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1"/>
      <c r="AP8" s="278" t="s">
        <v>498</v>
      </c>
      <c r="AQ8" s="279" t="s">
        <v>499</v>
      </c>
      <c r="AR8" s="280" t="s">
        <v>500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2" t="s">
        <v>501</v>
      </c>
      <c r="AL9" s="1143"/>
      <c r="AM9" s="1143"/>
      <c r="AN9" s="1144"/>
      <c r="AO9" s="281">
        <v>355193978</v>
      </c>
      <c r="AP9" s="281">
        <v>94643</v>
      </c>
      <c r="AQ9" s="282">
        <v>103356</v>
      </c>
      <c r="AR9" s="283">
        <v>-8.4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2" t="s">
        <v>502</v>
      </c>
      <c r="AL10" s="1143"/>
      <c r="AM10" s="1143"/>
      <c r="AN10" s="1144"/>
      <c r="AO10" s="284">
        <v>570</v>
      </c>
      <c r="AP10" s="284">
        <v>0</v>
      </c>
      <c r="AQ10" s="285">
        <v>104</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2" t="s">
        <v>503</v>
      </c>
      <c r="AL11" s="1143"/>
      <c r="AM11" s="1143"/>
      <c r="AN11" s="1144"/>
      <c r="AO11" s="284">
        <v>2222049</v>
      </c>
      <c r="AP11" s="284">
        <v>592</v>
      </c>
      <c r="AQ11" s="285">
        <v>1054</v>
      </c>
      <c r="AR11" s="286">
        <v>-43.8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2" t="s">
        <v>504</v>
      </c>
      <c r="AL12" s="1143"/>
      <c r="AM12" s="1143"/>
      <c r="AN12" s="1144"/>
      <c r="AO12" s="284" t="s">
        <v>505</v>
      </c>
      <c r="AP12" s="284" t="s">
        <v>505</v>
      </c>
      <c r="AQ12" s="285">
        <v>3</v>
      </c>
      <c r="AR12" s="286" t="s">
        <v>505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2" t="s">
        <v>506</v>
      </c>
      <c r="AL13" s="1143"/>
      <c r="AM13" s="1143"/>
      <c r="AN13" s="1144"/>
      <c r="AO13" s="284">
        <v>7509347</v>
      </c>
      <c r="AP13" s="284">
        <v>2001</v>
      </c>
      <c r="AQ13" s="285">
        <v>1918</v>
      </c>
      <c r="AR13" s="286">
        <v>4.3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2" t="s">
        <v>507</v>
      </c>
      <c r="AL14" s="1143"/>
      <c r="AM14" s="1143"/>
      <c r="AN14" s="1144"/>
      <c r="AO14" s="284">
        <v>4704987</v>
      </c>
      <c r="AP14" s="284">
        <v>1254</v>
      </c>
      <c r="AQ14" s="285">
        <v>1336</v>
      </c>
      <c r="AR14" s="286">
        <v>-6.1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5" t="s">
        <v>508</v>
      </c>
      <c r="AL15" s="1146"/>
      <c r="AM15" s="1146"/>
      <c r="AN15" s="1147"/>
      <c r="AO15" s="284">
        <v>-7521000</v>
      </c>
      <c r="AP15" s="284">
        <v>-2004</v>
      </c>
      <c r="AQ15" s="285">
        <v>-3217</v>
      </c>
      <c r="AR15" s="286">
        <v>-37.700000000000003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5" t="s">
        <v>177</v>
      </c>
      <c r="AL16" s="1146"/>
      <c r="AM16" s="1146"/>
      <c r="AN16" s="1147"/>
      <c r="AO16" s="284">
        <v>362109931</v>
      </c>
      <c r="AP16" s="284">
        <v>96486</v>
      </c>
      <c r="AQ16" s="285">
        <v>104553</v>
      </c>
      <c r="AR16" s="286">
        <v>-7.7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510</v>
      </c>
      <c r="AP20" s="293" t="s">
        <v>511</v>
      </c>
      <c r="AQ20" s="294" t="s">
        <v>512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8" t="s">
        <v>513</v>
      </c>
      <c r="AL21" s="1149"/>
      <c r="AM21" s="1149"/>
      <c r="AN21" s="1150"/>
      <c r="AO21" s="297">
        <v>10.28</v>
      </c>
      <c r="AP21" s="298">
        <v>11.38</v>
      </c>
      <c r="AQ21" s="299">
        <v>-1.1000000000000001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8" t="s">
        <v>514</v>
      </c>
      <c r="AL22" s="1149"/>
      <c r="AM22" s="1149"/>
      <c r="AN22" s="1150"/>
      <c r="AO22" s="302">
        <v>100</v>
      </c>
      <c r="AP22" s="303">
        <v>99.9</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9" t="s">
        <v>515</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267"/>
    </row>
    <row r="27" spans="1:46" x14ac:dyDescent="0.15">
      <c r="A27" s="309"/>
      <c r="AO27" s="262"/>
      <c r="AP27" s="262"/>
      <c r="AQ27" s="262"/>
      <c r="AR27" s="262"/>
      <c r="AS27" s="262"/>
      <c r="AT27" s="262"/>
    </row>
    <row r="28" spans="1:46" ht="17.25" x14ac:dyDescent="0.15">
      <c r="A28" s="263" t="s">
        <v>516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0" t="s">
        <v>496</v>
      </c>
      <c r="AP30" s="272"/>
      <c r="AQ30" s="273" t="s">
        <v>497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1"/>
      <c r="AP31" s="278" t="s">
        <v>498</v>
      </c>
      <c r="AQ31" s="279" t="s">
        <v>499</v>
      </c>
      <c r="AR31" s="280" t="s">
        <v>500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518</v>
      </c>
      <c r="AL32" s="1157"/>
      <c r="AM32" s="1157"/>
      <c r="AN32" s="1158"/>
      <c r="AO32" s="312">
        <v>103841864</v>
      </c>
      <c r="AP32" s="312">
        <v>27669</v>
      </c>
      <c r="AQ32" s="313">
        <v>30018</v>
      </c>
      <c r="AR32" s="314">
        <v>-7.8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519</v>
      </c>
      <c r="AL33" s="1157"/>
      <c r="AM33" s="1157"/>
      <c r="AN33" s="1158"/>
      <c r="AO33" s="312">
        <v>35833930</v>
      </c>
      <c r="AP33" s="312">
        <v>9548</v>
      </c>
      <c r="AQ33" s="313">
        <v>2237</v>
      </c>
      <c r="AR33" s="314">
        <v>326.8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520</v>
      </c>
      <c r="AL34" s="1157"/>
      <c r="AM34" s="1157"/>
      <c r="AN34" s="1158"/>
      <c r="AO34" s="312">
        <v>62654281</v>
      </c>
      <c r="AP34" s="312">
        <v>16695</v>
      </c>
      <c r="AQ34" s="313">
        <v>21851</v>
      </c>
      <c r="AR34" s="314">
        <v>-23.6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521</v>
      </c>
      <c r="AL35" s="1157"/>
      <c r="AM35" s="1157"/>
      <c r="AN35" s="1158"/>
      <c r="AO35" s="312">
        <v>45283446</v>
      </c>
      <c r="AP35" s="312">
        <v>12066</v>
      </c>
      <c r="AQ35" s="313">
        <v>9810</v>
      </c>
      <c r="AR35" s="314">
        <v>23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522</v>
      </c>
      <c r="AL36" s="1157"/>
      <c r="AM36" s="1157"/>
      <c r="AN36" s="1158"/>
      <c r="AO36" s="312" t="s">
        <v>505</v>
      </c>
      <c r="AP36" s="312" t="s">
        <v>505</v>
      </c>
      <c r="AQ36" s="313">
        <v>148</v>
      </c>
      <c r="AR36" s="314" t="s">
        <v>505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523</v>
      </c>
      <c r="AL37" s="1157"/>
      <c r="AM37" s="1157"/>
      <c r="AN37" s="1158"/>
      <c r="AO37" s="312">
        <v>4748461</v>
      </c>
      <c r="AP37" s="312">
        <v>1265</v>
      </c>
      <c r="AQ37" s="313">
        <v>1410</v>
      </c>
      <c r="AR37" s="314">
        <v>-10.3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524</v>
      </c>
      <c r="AL38" s="1160"/>
      <c r="AM38" s="1160"/>
      <c r="AN38" s="1161"/>
      <c r="AO38" s="315" t="s">
        <v>505</v>
      </c>
      <c r="AP38" s="315" t="s">
        <v>505</v>
      </c>
      <c r="AQ38" s="316">
        <v>0</v>
      </c>
      <c r="AR38" s="304" t="s">
        <v>505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525</v>
      </c>
      <c r="AL39" s="1160"/>
      <c r="AM39" s="1160"/>
      <c r="AN39" s="1161"/>
      <c r="AO39" s="312">
        <v>-64374445</v>
      </c>
      <c r="AP39" s="312">
        <v>-17153</v>
      </c>
      <c r="AQ39" s="313">
        <v>-17155</v>
      </c>
      <c r="AR39" s="314">
        <v>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526</v>
      </c>
      <c r="AL40" s="1157"/>
      <c r="AM40" s="1157"/>
      <c r="AN40" s="1158"/>
      <c r="AO40" s="312">
        <v>-95841212</v>
      </c>
      <c r="AP40" s="312">
        <v>-25537</v>
      </c>
      <c r="AQ40" s="313">
        <v>-31149</v>
      </c>
      <c r="AR40" s="314">
        <v>-18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92146325</v>
      </c>
      <c r="AP41" s="312">
        <v>24553</v>
      </c>
      <c r="AQ41" s="313">
        <v>17170</v>
      </c>
      <c r="AR41" s="314">
        <v>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1" t="s">
        <v>496</v>
      </c>
      <c r="AN49" s="1153" t="s">
        <v>529</v>
      </c>
      <c r="AO49" s="1154"/>
      <c r="AP49" s="1154"/>
      <c r="AQ49" s="1154"/>
      <c r="AR49" s="115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2"/>
      <c r="AN50" s="328" t="s">
        <v>530</v>
      </c>
      <c r="AO50" s="329" t="s">
        <v>531</v>
      </c>
      <c r="AP50" s="330" t="s">
        <v>532</v>
      </c>
      <c r="AQ50" s="331" t="s">
        <v>533</v>
      </c>
      <c r="AR50" s="332" t="s">
        <v>534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535</v>
      </c>
      <c r="AL51" s="325"/>
      <c r="AM51" s="333">
        <v>235246591</v>
      </c>
      <c r="AN51" s="334">
        <v>62653</v>
      </c>
      <c r="AO51" s="335">
        <v>-0.2</v>
      </c>
      <c r="AP51" s="336">
        <v>57132</v>
      </c>
      <c r="AQ51" s="337">
        <v>4</v>
      </c>
      <c r="AR51" s="338">
        <v>-4.2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536</v>
      </c>
      <c r="AM52" s="341">
        <v>149855391</v>
      </c>
      <c r="AN52" s="342">
        <v>39911</v>
      </c>
      <c r="AO52" s="343">
        <v>-4.2</v>
      </c>
      <c r="AP52" s="344">
        <v>30126</v>
      </c>
      <c r="AQ52" s="345">
        <v>2.8</v>
      </c>
      <c r="AR52" s="346">
        <v>-7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537</v>
      </c>
      <c r="AL53" s="325"/>
      <c r="AM53" s="333">
        <v>228994699</v>
      </c>
      <c r="AN53" s="334">
        <v>60904</v>
      </c>
      <c r="AO53" s="335">
        <v>-2.8</v>
      </c>
      <c r="AP53" s="336">
        <v>58766</v>
      </c>
      <c r="AQ53" s="337">
        <v>2.9</v>
      </c>
      <c r="AR53" s="338">
        <v>-5.7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536</v>
      </c>
      <c r="AM54" s="341">
        <v>123197219</v>
      </c>
      <c r="AN54" s="342">
        <v>32766</v>
      </c>
      <c r="AO54" s="343">
        <v>-17.899999999999999</v>
      </c>
      <c r="AP54" s="344">
        <v>29363</v>
      </c>
      <c r="AQ54" s="345">
        <v>-2.5</v>
      </c>
      <c r="AR54" s="346">
        <v>-15.4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538</v>
      </c>
      <c r="AL55" s="325"/>
      <c r="AM55" s="333">
        <v>315899623</v>
      </c>
      <c r="AN55" s="334">
        <v>84110</v>
      </c>
      <c r="AO55" s="335">
        <v>38.1</v>
      </c>
      <c r="AP55" s="336">
        <v>62482</v>
      </c>
      <c r="AQ55" s="337">
        <v>6.3</v>
      </c>
      <c r="AR55" s="338">
        <v>31.8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536</v>
      </c>
      <c r="AM56" s="341">
        <v>228669087</v>
      </c>
      <c r="AN56" s="342">
        <v>60884</v>
      </c>
      <c r="AO56" s="343">
        <v>85.8</v>
      </c>
      <c r="AP56" s="344">
        <v>34626</v>
      </c>
      <c r="AQ56" s="345">
        <v>17.899999999999999</v>
      </c>
      <c r="AR56" s="346">
        <v>67.900000000000006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539</v>
      </c>
      <c r="AL57" s="325"/>
      <c r="AM57" s="333">
        <v>209057665</v>
      </c>
      <c r="AN57" s="334">
        <v>55695</v>
      </c>
      <c r="AO57" s="335">
        <v>-33.799999999999997</v>
      </c>
      <c r="AP57" s="336">
        <v>59288</v>
      </c>
      <c r="AQ57" s="337">
        <v>-5.0999999999999996</v>
      </c>
      <c r="AR57" s="338">
        <v>-28.7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536</v>
      </c>
      <c r="AM58" s="341">
        <v>133788511</v>
      </c>
      <c r="AN58" s="342">
        <v>35642</v>
      </c>
      <c r="AO58" s="343">
        <v>-41.5</v>
      </c>
      <c r="AP58" s="344">
        <v>32670</v>
      </c>
      <c r="AQ58" s="345">
        <v>-5.6</v>
      </c>
      <c r="AR58" s="346">
        <v>-35.9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540</v>
      </c>
      <c r="AL59" s="325"/>
      <c r="AM59" s="333">
        <v>201259462</v>
      </c>
      <c r="AN59" s="334">
        <v>53627</v>
      </c>
      <c r="AO59" s="335">
        <v>-3.7</v>
      </c>
      <c r="AP59" s="336">
        <v>63490</v>
      </c>
      <c r="AQ59" s="337">
        <v>7.1</v>
      </c>
      <c r="AR59" s="338">
        <v>-10.8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536</v>
      </c>
      <c r="AM60" s="341">
        <v>122244614</v>
      </c>
      <c r="AN60" s="342">
        <v>32573</v>
      </c>
      <c r="AO60" s="343">
        <v>-8.6</v>
      </c>
      <c r="AP60" s="344">
        <v>35347</v>
      </c>
      <c r="AQ60" s="345">
        <v>8.1999999999999993</v>
      </c>
      <c r="AR60" s="346">
        <v>-16.8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541</v>
      </c>
      <c r="AL61" s="347"/>
      <c r="AM61" s="348">
        <v>238091608</v>
      </c>
      <c r="AN61" s="349">
        <v>63398</v>
      </c>
      <c r="AO61" s="350">
        <v>-0.5</v>
      </c>
      <c r="AP61" s="351">
        <v>60232</v>
      </c>
      <c r="AQ61" s="352">
        <v>3</v>
      </c>
      <c r="AR61" s="338">
        <v>-3.5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536</v>
      </c>
      <c r="AM62" s="341">
        <v>151550964</v>
      </c>
      <c r="AN62" s="342">
        <v>40355</v>
      </c>
      <c r="AO62" s="343">
        <v>2.7</v>
      </c>
      <c r="AP62" s="344">
        <v>32426</v>
      </c>
      <c r="AQ62" s="345">
        <v>4.2</v>
      </c>
      <c r="AR62" s="346">
        <v>-1.5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LtTQD0CDQHOLE0Eh40uZssdHuGEAszKjcuWseYG+P2I2PjV5xj1icm/A4/NnZ3OvxlA3M4wDVnaVh8VhzqXGg==" saltValue="bIGXVYYMntW0ncNlaZ7l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493</v>
      </c>
    </row>
    <row r="120" spans="125:125" ht="13.5" hidden="1" customHeight="1" x14ac:dyDescent="0.15"/>
    <row r="121" spans="125:125" ht="13.5" hidden="1" customHeight="1" x14ac:dyDescent="0.15">
      <c r="DU121" s="259"/>
    </row>
  </sheetData>
  <sheetProtection algorithmName="SHA-512" hashValue="usnOFVCBoq834X8oszeG6KawL1pB+zzxqyz9895y7zwJ+pfHtArTVu5rdhVf4Nr3PhWq6ZR73n8kewfcCCS9bw==" saltValue="68JQzjByHPtMzUZEE30v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493</v>
      </c>
    </row>
  </sheetData>
  <sheetProtection algorithmName="SHA-512" hashValue="GgFGs1/nOX18rCqrFjToMWg+nXcf63vBwoRf1Xb6Jqj/weCaSFDanompwlkqByVZf+HnxUiOTACzPrktS5Y33g==" saltValue="N7+5OasOfknPRMUq0okT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65" t="s">
        <v>3</v>
      </c>
      <c r="D47" s="1165"/>
      <c r="E47" s="1166"/>
      <c r="F47" s="11">
        <v>0.84</v>
      </c>
      <c r="G47" s="12">
        <v>1.19</v>
      </c>
      <c r="H47" s="12">
        <v>3.13</v>
      </c>
      <c r="I47" s="12">
        <v>3.19</v>
      </c>
      <c r="J47" s="13">
        <v>5.16</v>
      </c>
    </row>
    <row r="48" spans="2:10" ht="57.75" customHeight="1" x14ac:dyDescent="0.15">
      <c r="B48" s="14"/>
      <c r="C48" s="1167" t="s">
        <v>4</v>
      </c>
      <c r="D48" s="1167"/>
      <c r="E48" s="1168"/>
      <c r="F48" s="15">
        <v>0.86</v>
      </c>
      <c r="G48" s="16">
        <v>0.7</v>
      </c>
      <c r="H48" s="16">
        <v>1.4</v>
      </c>
      <c r="I48" s="16">
        <v>2.0099999999999998</v>
      </c>
      <c r="J48" s="17">
        <v>1.17</v>
      </c>
    </row>
    <row r="49" spans="2:10" ht="57.75" customHeight="1" thickBot="1" x14ac:dyDescent="0.2">
      <c r="B49" s="18"/>
      <c r="C49" s="1169" t="s">
        <v>5</v>
      </c>
      <c r="D49" s="1169"/>
      <c r="E49" s="1170"/>
      <c r="F49" s="19" t="s">
        <v>548</v>
      </c>
      <c r="G49" s="20" t="s">
        <v>549</v>
      </c>
      <c r="H49" s="20">
        <v>2.4500000000000002</v>
      </c>
      <c r="I49" s="20">
        <v>0.02</v>
      </c>
      <c r="J49" s="21">
        <v>0.46</v>
      </c>
    </row>
    <row r="50" spans="2:10" x14ac:dyDescent="0.15"/>
  </sheetData>
  <sheetProtection algorithmName="SHA-512" hashValue="OGDINFLBw2fXZ6o3TZ3g8j/IJxrw6NYtoS1AeY08d0GbXjAk8+8RF/Zs7Jci1SqrKJkt1dBGhL74nXvHuaYTgg==" saltValue="9DWn30PH0G1OdT8z8tVI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77" t="s">
        <v>550</v>
      </c>
      <c r="D34" s="1177"/>
      <c r="E34" s="1178"/>
      <c r="F34" s="32">
        <v>4.46</v>
      </c>
      <c r="G34" s="33">
        <v>4.5</v>
      </c>
      <c r="H34" s="33">
        <v>4.82</v>
      </c>
      <c r="I34" s="33">
        <v>5.63</v>
      </c>
      <c r="J34" s="34">
        <v>6.5</v>
      </c>
      <c r="K34" s="22"/>
      <c r="L34" s="22"/>
      <c r="M34" s="22"/>
      <c r="N34" s="22"/>
      <c r="O34" s="22"/>
      <c r="P34" s="22"/>
    </row>
    <row r="35" spans="1:16" ht="39" customHeight="1" x14ac:dyDescent="0.15">
      <c r="A35" s="22"/>
      <c r="B35" s="35"/>
      <c r="C35" s="1171" t="s">
        <v>551</v>
      </c>
      <c r="D35" s="1172"/>
      <c r="E35" s="1173"/>
      <c r="F35" s="36">
        <v>2.34</v>
      </c>
      <c r="G35" s="37">
        <v>2.15</v>
      </c>
      <c r="H35" s="37">
        <v>2.4500000000000002</v>
      </c>
      <c r="I35" s="37">
        <v>3.01</v>
      </c>
      <c r="J35" s="38">
        <v>3.04</v>
      </c>
      <c r="K35" s="22"/>
      <c r="L35" s="22"/>
      <c r="M35" s="22"/>
      <c r="N35" s="22"/>
      <c r="O35" s="22"/>
      <c r="P35" s="22"/>
    </row>
    <row r="36" spans="1:16" ht="39" customHeight="1" x14ac:dyDescent="0.15">
      <c r="A36" s="22"/>
      <c r="B36" s="35"/>
      <c r="C36" s="1171" t="s">
        <v>552</v>
      </c>
      <c r="D36" s="1172"/>
      <c r="E36" s="1173"/>
      <c r="F36" s="36">
        <v>0.44</v>
      </c>
      <c r="G36" s="37">
        <v>1.21</v>
      </c>
      <c r="H36" s="37">
        <v>1.1599999999999999</v>
      </c>
      <c r="I36" s="37">
        <v>1.46</v>
      </c>
      <c r="J36" s="38">
        <v>1.37</v>
      </c>
      <c r="K36" s="22"/>
      <c r="L36" s="22"/>
      <c r="M36" s="22"/>
      <c r="N36" s="22"/>
      <c r="O36" s="22"/>
      <c r="P36" s="22"/>
    </row>
    <row r="37" spans="1:16" ht="39" customHeight="1" x14ac:dyDescent="0.15">
      <c r="A37" s="22"/>
      <c r="B37" s="35"/>
      <c r="C37" s="1171" t="s">
        <v>553</v>
      </c>
      <c r="D37" s="1172"/>
      <c r="E37" s="1173"/>
      <c r="F37" s="36">
        <v>0.34</v>
      </c>
      <c r="G37" s="37">
        <v>0.86</v>
      </c>
      <c r="H37" s="37">
        <v>1.38</v>
      </c>
      <c r="I37" s="37">
        <v>1.59</v>
      </c>
      <c r="J37" s="38">
        <v>1.19</v>
      </c>
      <c r="K37" s="22"/>
      <c r="L37" s="22"/>
      <c r="M37" s="22"/>
      <c r="N37" s="22"/>
      <c r="O37" s="22"/>
      <c r="P37" s="22"/>
    </row>
    <row r="38" spans="1:16" ht="39" customHeight="1" x14ac:dyDescent="0.15">
      <c r="A38" s="22"/>
      <c r="B38" s="35"/>
      <c r="C38" s="1171" t="s">
        <v>554</v>
      </c>
      <c r="D38" s="1172"/>
      <c r="E38" s="1173"/>
      <c r="F38" s="36">
        <v>0.25</v>
      </c>
      <c r="G38" s="37">
        <v>0.26</v>
      </c>
      <c r="H38" s="37">
        <v>0.57999999999999996</v>
      </c>
      <c r="I38" s="37">
        <v>0.75</v>
      </c>
      <c r="J38" s="38">
        <v>0.77</v>
      </c>
      <c r="K38" s="22"/>
      <c r="L38" s="22"/>
      <c r="M38" s="22"/>
      <c r="N38" s="22"/>
      <c r="O38" s="22"/>
      <c r="P38" s="22"/>
    </row>
    <row r="39" spans="1:16" ht="39" customHeight="1" x14ac:dyDescent="0.15">
      <c r="A39" s="22"/>
      <c r="B39" s="35"/>
      <c r="C39" s="1171" t="s">
        <v>555</v>
      </c>
      <c r="D39" s="1172"/>
      <c r="E39" s="1173"/>
      <c r="F39" s="36">
        <v>0.44</v>
      </c>
      <c r="G39" s="37">
        <v>0.56000000000000005</v>
      </c>
      <c r="H39" s="37">
        <v>1.1200000000000001</v>
      </c>
      <c r="I39" s="37">
        <v>1.55</v>
      </c>
      <c r="J39" s="38">
        <v>0.74</v>
      </c>
      <c r="K39" s="22"/>
      <c r="L39" s="22"/>
      <c r="M39" s="22"/>
      <c r="N39" s="22"/>
      <c r="O39" s="22"/>
      <c r="P39" s="22"/>
    </row>
    <row r="40" spans="1:16" ht="39" customHeight="1" x14ac:dyDescent="0.15">
      <c r="A40" s="22"/>
      <c r="B40" s="35"/>
      <c r="C40" s="1171" t="s">
        <v>556</v>
      </c>
      <c r="D40" s="1172"/>
      <c r="E40" s="1173"/>
      <c r="F40" s="36">
        <v>0.68</v>
      </c>
      <c r="G40" s="37">
        <v>0.44</v>
      </c>
      <c r="H40" s="37">
        <v>0.44</v>
      </c>
      <c r="I40" s="37">
        <v>0.47</v>
      </c>
      <c r="J40" s="38">
        <v>0.54</v>
      </c>
      <c r="K40" s="22"/>
      <c r="L40" s="22"/>
      <c r="M40" s="22"/>
      <c r="N40" s="22"/>
      <c r="O40" s="22"/>
      <c r="P40" s="22"/>
    </row>
    <row r="41" spans="1:16" ht="39" customHeight="1" x14ac:dyDescent="0.15">
      <c r="A41" s="22"/>
      <c r="B41" s="35"/>
      <c r="C41" s="1171" t="s">
        <v>557</v>
      </c>
      <c r="D41" s="1172"/>
      <c r="E41" s="1173"/>
      <c r="F41" s="36">
        <v>0.47</v>
      </c>
      <c r="G41" s="37">
        <v>0.48</v>
      </c>
      <c r="H41" s="37">
        <v>0.47</v>
      </c>
      <c r="I41" s="37">
        <v>0.49</v>
      </c>
      <c r="J41" s="38">
        <v>0.43</v>
      </c>
      <c r="K41" s="22"/>
      <c r="L41" s="22"/>
      <c r="M41" s="22"/>
      <c r="N41" s="22"/>
      <c r="O41" s="22"/>
      <c r="P41" s="22"/>
    </row>
    <row r="42" spans="1:16" ht="39" customHeight="1" x14ac:dyDescent="0.15">
      <c r="A42" s="22"/>
      <c r="B42" s="39"/>
      <c r="C42" s="1171" t="s">
        <v>558</v>
      </c>
      <c r="D42" s="1172"/>
      <c r="E42" s="1173"/>
      <c r="F42" s="36" t="s">
        <v>505</v>
      </c>
      <c r="G42" s="37" t="s">
        <v>505</v>
      </c>
      <c r="H42" s="37" t="s">
        <v>505</v>
      </c>
      <c r="I42" s="37" t="s">
        <v>505</v>
      </c>
      <c r="J42" s="38" t="s">
        <v>505</v>
      </c>
      <c r="K42" s="22"/>
      <c r="L42" s="22"/>
      <c r="M42" s="22"/>
      <c r="N42" s="22"/>
      <c r="O42" s="22"/>
      <c r="P42" s="22"/>
    </row>
    <row r="43" spans="1:16" ht="39" customHeight="1" thickBot="1" x14ac:dyDescent="0.2">
      <c r="A43" s="22"/>
      <c r="B43" s="40"/>
      <c r="C43" s="1174" t="s">
        <v>559</v>
      </c>
      <c r="D43" s="1175"/>
      <c r="E43" s="1176"/>
      <c r="F43" s="41">
        <v>1.73</v>
      </c>
      <c r="G43" s="42">
        <v>0.54</v>
      </c>
      <c r="H43" s="42">
        <v>0.54</v>
      </c>
      <c r="I43" s="42">
        <v>0.23</v>
      </c>
      <c r="J43" s="43">
        <v>0.21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BzoPsZVtyVnwb7yQ6wMsnnFebknrLYmYDEkm8BCeGoDnBVSEbHfxqG5PiGH6BpdBgHkE4MGWfv8BeD6rnloCA==" saltValue="EfEhPLDORV02geGEhAZC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119475</v>
      </c>
      <c r="L45" s="60">
        <v>122220</v>
      </c>
      <c r="M45" s="60">
        <v>114468</v>
      </c>
      <c r="N45" s="60">
        <v>114870</v>
      </c>
      <c r="O45" s="61">
        <v>103842</v>
      </c>
      <c r="P45" s="48"/>
      <c r="Q45" s="48"/>
      <c r="R45" s="48"/>
      <c r="S45" s="48"/>
      <c r="T45" s="48"/>
      <c r="U45" s="48"/>
    </row>
    <row r="46" spans="1:21" ht="30.75" customHeight="1" x14ac:dyDescent="0.15">
      <c r="A46" s="48"/>
      <c r="B46" s="1181"/>
      <c r="C46" s="1182"/>
      <c r="D46" s="62"/>
      <c r="E46" s="1187" t="s">
        <v>11</v>
      </c>
      <c r="F46" s="1187"/>
      <c r="G46" s="1187"/>
      <c r="H46" s="1187"/>
      <c r="I46" s="1187"/>
      <c r="J46" s="1188"/>
      <c r="K46" s="63">
        <v>37686</v>
      </c>
      <c r="L46" s="64">
        <v>29478</v>
      </c>
      <c r="M46" s="64">
        <v>23891</v>
      </c>
      <c r="N46" s="64">
        <v>22518</v>
      </c>
      <c r="O46" s="65">
        <v>35834</v>
      </c>
      <c r="P46" s="48"/>
      <c r="Q46" s="48"/>
      <c r="R46" s="48"/>
      <c r="S46" s="48"/>
      <c r="T46" s="48"/>
      <c r="U46" s="48"/>
    </row>
    <row r="47" spans="1:21" ht="30.75" customHeight="1" x14ac:dyDescent="0.15">
      <c r="A47" s="48"/>
      <c r="B47" s="1181"/>
      <c r="C47" s="1182"/>
      <c r="D47" s="62"/>
      <c r="E47" s="1187" t="s">
        <v>12</v>
      </c>
      <c r="F47" s="1187"/>
      <c r="G47" s="1187"/>
      <c r="H47" s="1187"/>
      <c r="I47" s="1187"/>
      <c r="J47" s="1188"/>
      <c r="K47" s="63">
        <v>61378</v>
      </c>
      <c r="L47" s="64">
        <v>60203</v>
      </c>
      <c r="M47" s="64">
        <v>61101</v>
      </c>
      <c r="N47" s="64">
        <v>61172</v>
      </c>
      <c r="O47" s="65">
        <v>62654</v>
      </c>
      <c r="P47" s="48"/>
      <c r="Q47" s="48"/>
      <c r="R47" s="48"/>
      <c r="S47" s="48"/>
      <c r="T47" s="48"/>
      <c r="U47" s="48"/>
    </row>
    <row r="48" spans="1:21" ht="30.75" customHeight="1" x14ac:dyDescent="0.15">
      <c r="A48" s="48"/>
      <c r="B48" s="1181"/>
      <c r="C48" s="1182"/>
      <c r="D48" s="62"/>
      <c r="E48" s="1187" t="s">
        <v>13</v>
      </c>
      <c r="F48" s="1187"/>
      <c r="G48" s="1187"/>
      <c r="H48" s="1187"/>
      <c r="I48" s="1187"/>
      <c r="J48" s="1188"/>
      <c r="K48" s="63">
        <v>48636</v>
      </c>
      <c r="L48" s="64">
        <v>43151</v>
      </c>
      <c r="M48" s="64">
        <v>43269</v>
      </c>
      <c r="N48" s="64">
        <v>42493</v>
      </c>
      <c r="O48" s="65">
        <v>45283</v>
      </c>
      <c r="P48" s="48"/>
      <c r="Q48" s="48"/>
      <c r="R48" s="48"/>
      <c r="S48" s="48"/>
      <c r="T48" s="48"/>
      <c r="U48" s="48"/>
    </row>
    <row r="49" spans="1:21" ht="30.75" customHeight="1" x14ac:dyDescent="0.15">
      <c r="A49" s="48"/>
      <c r="B49" s="1181"/>
      <c r="C49" s="1182"/>
      <c r="D49" s="62"/>
      <c r="E49" s="1187" t="s">
        <v>14</v>
      </c>
      <c r="F49" s="1187"/>
      <c r="G49" s="1187"/>
      <c r="H49" s="1187"/>
      <c r="I49" s="1187"/>
      <c r="J49" s="1188"/>
      <c r="K49" s="63" t="s">
        <v>505</v>
      </c>
      <c r="L49" s="64" t="s">
        <v>505</v>
      </c>
      <c r="M49" s="64" t="s">
        <v>505</v>
      </c>
      <c r="N49" s="64" t="s">
        <v>505</v>
      </c>
      <c r="O49" s="65" t="s">
        <v>505</v>
      </c>
      <c r="P49" s="48"/>
      <c r="Q49" s="48"/>
      <c r="R49" s="48"/>
      <c r="S49" s="48"/>
      <c r="T49" s="48"/>
      <c r="U49" s="48"/>
    </row>
    <row r="50" spans="1:21" ht="30.75" customHeight="1" x14ac:dyDescent="0.15">
      <c r="A50" s="48"/>
      <c r="B50" s="1181"/>
      <c r="C50" s="1182"/>
      <c r="D50" s="62"/>
      <c r="E50" s="1187" t="s">
        <v>15</v>
      </c>
      <c r="F50" s="1187"/>
      <c r="G50" s="1187"/>
      <c r="H50" s="1187"/>
      <c r="I50" s="1187"/>
      <c r="J50" s="1188"/>
      <c r="K50" s="63">
        <v>2556</v>
      </c>
      <c r="L50" s="64">
        <v>3804</v>
      </c>
      <c r="M50" s="64">
        <v>3327</v>
      </c>
      <c r="N50" s="64">
        <v>3328</v>
      </c>
      <c r="O50" s="65">
        <v>4748</v>
      </c>
      <c r="P50" s="48"/>
      <c r="Q50" s="48"/>
      <c r="R50" s="48"/>
      <c r="S50" s="48"/>
      <c r="T50" s="48"/>
      <c r="U50" s="48"/>
    </row>
    <row r="51" spans="1:21" ht="30.75" customHeight="1" x14ac:dyDescent="0.15">
      <c r="A51" s="48"/>
      <c r="B51" s="1183"/>
      <c r="C51" s="1184"/>
      <c r="D51" s="66"/>
      <c r="E51" s="1187" t="s">
        <v>16</v>
      </c>
      <c r="F51" s="1187"/>
      <c r="G51" s="1187"/>
      <c r="H51" s="1187"/>
      <c r="I51" s="1187"/>
      <c r="J51" s="1188"/>
      <c r="K51" s="63" t="s">
        <v>505</v>
      </c>
      <c r="L51" s="64">
        <v>3</v>
      </c>
      <c r="M51" s="64">
        <v>0</v>
      </c>
      <c r="N51" s="64" t="s">
        <v>505</v>
      </c>
      <c r="O51" s="65" t="s">
        <v>505</v>
      </c>
      <c r="P51" s="48"/>
      <c r="Q51" s="48"/>
      <c r="R51" s="48"/>
      <c r="S51" s="48"/>
      <c r="T51" s="48"/>
      <c r="U51" s="48"/>
    </row>
    <row r="52" spans="1:21" ht="30.75" customHeight="1" x14ac:dyDescent="0.15">
      <c r="A52" s="48"/>
      <c r="B52" s="1189" t="s">
        <v>17</v>
      </c>
      <c r="C52" s="1190"/>
      <c r="D52" s="66"/>
      <c r="E52" s="1187" t="s">
        <v>18</v>
      </c>
      <c r="F52" s="1187"/>
      <c r="G52" s="1187"/>
      <c r="H52" s="1187"/>
      <c r="I52" s="1187"/>
      <c r="J52" s="1188"/>
      <c r="K52" s="63">
        <v>175855</v>
      </c>
      <c r="L52" s="64">
        <v>166684</v>
      </c>
      <c r="M52" s="64">
        <v>156175</v>
      </c>
      <c r="N52" s="64">
        <v>169860</v>
      </c>
      <c r="O52" s="65">
        <v>160215</v>
      </c>
      <c r="P52" s="48"/>
      <c r="Q52" s="48"/>
      <c r="R52" s="48"/>
      <c r="S52" s="48"/>
      <c r="T52" s="48"/>
      <c r="U52" s="48"/>
    </row>
    <row r="53" spans="1:21" ht="30.75" customHeight="1" thickBot="1" x14ac:dyDescent="0.2">
      <c r="A53" s="48"/>
      <c r="B53" s="1191" t="s">
        <v>19</v>
      </c>
      <c r="C53" s="1192"/>
      <c r="D53" s="67"/>
      <c r="E53" s="1193" t="s">
        <v>20</v>
      </c>
      <c r="F53" s="1193"/>
      <c r="G53" s="1193"/>
      <c r="H53" s="1193"/>
      <c r="I53" s="1193"/>
      <c r="J53" s="1194"/>
      <c r="K53" s="68">
        <v>93876</v>
      </c>
      <c r="L53" s="69">
        <v>92175</v>
      </c>
      <c r="M53" s="69">
        <v>89881</v>
      </c>
      <c r="N53" s="69">
        <v>74521</v>
      </c>
      <c r="O53" s="70">
        <v>92146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560</v>
      </c>
      <c r="L57" s="81" t="s">
        <v>561</v>
      </c>
      <c r="M57" s="81" t="s">
        <v>562</v>
      </c>
      <c r="N57" s="81" t="s">
        <v>563</v>
      </c>
      <c r="O57" s="82" t="s">
        <v>564</v>
      </c>
      <c r="P57" s="48"/>
      <c r="Q57" s="48"/>
      <c r="R57" s="48"/>
      <c r="S57" s="48"/>
      <c r="T57" s="48"/>
      <c r="U57" s="48"/>
    </row>
    <row r="58" spans="1:21" ht="31.5" customHeight="1" x14ac:dyDescent="0.15">
      <c r="B58" s="1195" t="s">
        <v>24</v>
      </c>
      <c r="C58" s="1196"/>
      <c r="D58" s="1201" t="s">
        <v>25</v>
      </c>
      <c r="E58" s="1202"/>
      <c r="F58" s="1202"/>
      <c r="G58" s="1202"/>
      <c r="H58" s="1202"/>
      <c r="I58" s="1202"/>
      <c r="J58" s="1203"/>
      <c r="K58" s="83">
        <v>54274</v>
      </c>
      <c r="L58" s="84">
        <v>44672</v>
      </c>
      <c r="M58" s="84">
        <v>35008</v>
      </c>
      <c r="N58" s="84">
        <v>36544</v>
      </c>
      <c r="O58" s="85">
        <v>66637</v>
      </c>
    </row>
    <row r="59" spans="1:21" ht="31.5" customHeight="1" x14ac:dyDescent="0.15">
      <c r="B59" s="1197"/>
      <c r="C59" s="1198"/>
      <c r="D59" s="1204" t="s">
        <v>26</v>
      </c>
      <c r="E59" s="1205"/>
      <c r="F59" s="1205"/>
      <c r="G59" s="1205"/>
      <c r="H59" s="1205"/>
      <c r="I59" s="1205"/>
      <c r="J59" s="1206"/>
      <c r="K59" s="86">
        <v>128350</v>
      </c>
      <c r="L59" s="87">
        <v>141795</v>
      </c>
      <c r="M59" s="87">
        <v>136484</v>
      </c>
      <c r="N59" s="87">
        <v>174578</v>
      </c>
      <c r="O59" s="88">
        <v>220874</v>
      </c>
    </row>
    <row r="60" spans="1:21" ht="31.5" customHeight="1" thickBot="1" x14ac:dyDescent="0.2">
      <c r="B60" s="1199"/>
      <c r="C60" s="1200"/>
      <c r="D60" s="1207" t="s">
        <v>27</v>
      </c>
      <c r="E60" s="1208"/>
      <c r="F60" s="1208"/>
      <c r="G60" s="1208"/>
      <c r="H60" s="1208"/>
      <c r="I60" s="1208"/>
      <c r="J60" s="1209"/>
      <c r="K60" s="89">
        <v>419943</v>
      </c>
      <c r="L60" s="90">
        <v>416891</v>
      </c>
      <c r="M60" s="90">
        <v>429806</v>
      </c>
      <c r="N60" s="90">
        <v>454863</v>
      </c>
      <c r="O60" s="91">
        <v>477825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zx2t49ZK3R+K6ZwI6681mMJaNBmhmuqMTW7PkFhh9dJdNn4lVVvVXrf5uBLs7re0zr4Lvm0rxCCqf8+v/R5gw==" saltValue="gfU7BEuWUAs9trjHDsag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543</v>
      </c>
      <c r="J40" s="103" t="s">
        <v>544</v>
      </c>
      <c r="K40" s="103" t="s">
        <v>545</v>
      </c>
      <c r="L40" s="103" t="s">
        <v>546</v>
      </c>
      <c r="M40" s="104" t="s">
        <v>547</v>
      </c>
    </row>
    <row r="41" spans="2:13" ht="27.75" customHeight="1" x14ac:dyDescent="0.15">
      <c r="B41" s="1210" t="s">
        <v>30</v>
      </c>
      <c r="C41" s="1211"/>
      <c r="D41" s="105"/>
      <c r="E41" s="1216" t="s">
        <v>31</v>
      </c>
      <c r="F41" s="1216"/>
      <c r="G41" s="1216"/>
      <c r="H41" s="1217"/>
      <c r="I41" s="355">
        <v>2671095</v>
      </c>
      <c r="J41" s="356">
        <v>2678080</v>
      </c>
      <c r="K41" s="356">
        <v>2701273</v>
      </c>
      <c r="L41" s="356">
        <v>2699944</v>
      </c>
      <c r="M41" s="357">
        <v>2646366</v>
      </c>
    </row>
    <row r="42" spans="2:13" ht="27.75" customHeight="1" x14ac:dyDescent="0.15">
      <c r="B42" s="1212"/>
      <c r="C42" s="1213"/>
      <c r="D42" s="106"/>
      <c r="E42" s="1218" t="s">
        <v>32</v>
      </c>
      <c r="F42" s="1218"/>
      <c r="G42" s="1218"/>
      <c r="H42" s="1219"/>
      <c r="I42" s="358">
        <v>95988</v>
      </c>
      <c r="J42" s="359">
        <v>91230</v>
      </c>
      <c r="K42" s="359">
        <v>76748</v>
      </c>
      <c r="L42" s="359">
        <v>61995</v>
      </c>
      <c r="M42" s="360">
        <v>61919</v>
      </c>
    </row>
    <row r="43" spans="2:13" ht="27.75" customHeight="1" x14ac:dyDescent="0.15">
      <c r="B43" s="1212"/>
      <c r="C43" s="1213"/>
      <c r="D43" s="106"/>
      <c r="E43" s="1218" t="s">
        <v>33</v>
      </c>
      <c r="F43" s="1218"/>
      <c r="G43" s="1218"/>
      <c r="H43" s="1219"/>
      <c r="I43" s="358">
        <v>493202</v>
      </c>
      <c r="J43" s="359">
        <v>467958</v>
      </c>
      <c r="K43" s="359">
        <v>454545</v>
      </c>
      <c r="L43" s="359">
        <v>460674</v>
      </c>
      <c r="M43" s="360">
        <v>485871</v>
      </c>
    </row>
    <row r="44" spans="2:13" ht="27.75" customHeight="1" x14ac:dyDescent="0.15">
      <c r="B44" s="1212"/>
      <c r="C44" s="1213"/>
      <c r="D44" s="106"/>
      <c r="E44" s="1218" t="s">
        <v>34</v>
      </c>
      <c r="F44" s="1218"/>
      <c r="G44" s="1218"/>
      <c r="H44" s="1219"/>
      <c r="I44" s="358" t="s">
        <v>505</v>
      </c>
      <c r="J44" s="359" t="s">
        <v>505</v>
      </c>
      <c r="K44" s="359" t="s">
        <v>505</v>
      </c>
      <c r="L44" s="359" t="s">
        <v>505</v>
      </c>
      <c r="M44" s="360" t="s">
        <v>505</v>
      </c>
    </row>
    <row r="45" spans="2:13" ht="27.75" customHeight="1" x14ac:dyDescent="0.15">
      <c r="B45" s="1212"/>
      <c r="C45" s="1213"/>
      <c r="D45" s="106"/>
      <c r="E45" s="1218" t="s">
        <v>35</v>
      </c>
      <c r="F45" s="1218"/>
      <c r="G45" s="1218"/>
      <c r="H45" s="1219"/>
      <c r="I45" s="358">
        <v>204782</v>
      </c>
      <c r="J45" s="359">
        <v>205583</v>
      </c>
      <c r="K45" s="359">
        <v>207868</v>
      </c>
      <c r="L45" s="359">
        <v>207090</v>
      </c>
      <c r="M45" s="360">
        <v>212312</v>
      </c>
    </row>
    <row r="46" spans="2:13" ht="27.75" customHeight="1" x14ac:dyDescent="0.15">
      <c r="B46" s="1212"/>
      <c r="C46" s="1213"/>
      <c r="D46" s="107"/>
      <c r="E46" s="1218" t="s">
        <v>36</v>
      </c>
      <c r="F46" s="1218"/>
      <c r="G46" s="1218"/>
      <c r="H46" s="1219"/>
      <c r="I46" s="358">
        <v>38574</v>
      </c>
      <c r="J46" s="359">
        <v>39544</v>
      </c>
      <c r="K46" s="359">
        <v>10655</v>
      </c>
      <c r="L46" s="359">
        <v>7981</v>
      </c>
      <c r="M46" s="360">
        <v>7482</v>
      </c>
    </row>
    <row r="47" spans="2:13" ht="27.75" customHeight="1" x14ac:dyDescent="0.15">
      <c r="B47" s="1212"/>
      <c r="C47" s="1213"/>
      <c r="D47" s="108"/>
      <c r="E47" s="1220" t="s">
        <v>37</v>
      </c>
      <c r="F47" s="1221"/>
      <c r="G47" s="1221"/>
      <c r="H47" s="1222"/>
      <c r="I47" s="358" t="s">
        <v>505</v>
      </c>
      <c r="J47" s="359" t="s">
        <v>505</v>
      </c>
      <c r="K47" s="359" t="s">
        <v>505</v>
      </c>
      <c r="L47" s="359" t="s">
        <v>505</v>
      </c>
      <c r="M47" s="360" t="s">
        <v>505</v>
      </c>
    </row>
    <row r="48" spans="2:13" ht="27.75" customHeight="1" x14ac:dyDescent="0.15">
      <c r="B48" s="1212"/>
      <c r="C48" s="1213"/>
      <c r="D48" s="106"/>
      <c r="E48" s="1218" t="s">
        <v>38</v>
      </c>
      <c r="F48" s="1218"/>
      <c r="G48" s="1218"/>
      <c r="H48" s="1219"/>
      <c r="I48" s="358" t="s">
        <v>505</v>
      </c>
      <c r="J48" s="359" t="s">
        <v>505</v>
      </c>
      <c r="K48" s="359" t="s">
        <v>505</v>
      </c>
      <c r="L48" s="359" t="s">
        <v>505</v>
      </c>
      <c r="M48" s="360" t="s">
        <v>505</v>
      </c>
    </row>
    <row r="49" spans="2:13" ht="27.75" customHeight="1" x14ac:dyDescent="0.15">
      <c r="B49" s="1214"/>
      <c r="C49" s="1215"/>
      <c r="D49" s="106"/>
      <c r="E49" s="1218" t="s">
        <v>39</v>
      </c>
      <c r="F49" s="1218"/>
      <c r="G49" s="1218"/>
      <c r="H49" s="1219"/>
      <c r="I49" s="358" t="s">
        <v>505</v>
      </c>
      <c r="J49" s="359" t="s">
        <v>505</v>
      </c>
      <c r="K49" s="359" t="s">
        <v>505</v>
      </c>
      <c r="L49" s="359" t="s">
        <v>505</v>
      </c>
      <c r="M49" s="360" t="s">
        <v>505</v>
      </c>
    </row>
    <row r="50" spans="2:13" ht="27.75" customHeight="1" x14ac:dyDescent="0.15">
      <c r="B50" s="1223" t="s">
        <v>40</v>
      </c>
      <c r="C50" s="1224"/>
      <c r="D50" s="109"/>
      <c r="E50" s="1218" t="s">
        <v>41</v>
      </c>
      <c r="F50" s="1218"/>
      <c r="G50" s="1218"/>
      <c r="H50" s="1219"/>
      <c r="I50" s="358">
        <v>181000</v>
      </c>
      <c r="J50" s="359">
        <v>183880</v>
      </c>
      <c r="K50" s="359">
        <v>251655</v>
      </c>
      <c r="L50" s="359">
        <v>301421</v>
      </c>
      <c r="M50" s="360">
        <v>293073</v>
      </c>
    </row>
    <row r="51" spans="2:13" ht="27.75" customHeight="1" x14ac:dyDescent="0.15">
      <c r="B51" s="1212"/>
      <c r="C51" s="1213"/>
      <c r="D51" s="106"/>
      <c r="E51" s="1218" t="s">
        <v>42</v>
      </c>
      <c r="F51" s="1218"/>
      <c r="G51" s="1218"/>
      <c r="H51" s="1219"/>
      <c r="I51" s="358">
        <v>777314</v>
      </c>
      <c r="J51" s="359">
        <v>777426</v>
      </c>
      <c r="K51" s="359">
        <v>691902</v>
      </c>
      <c r="L51" s="359">
        <v>689257</v>
      </c>
      <c r="M51" s="360">
        <v>708303</v>
      </c>
    </row>
    <row r="52" spans="2:13" ht="27.75" customHeight="1" x14ac:dyDescent="0.15">
      <c r="B52" s="1214"/>
      <c r="C52" s="1215"/>
      <c r="D52" s="106"/>
      <c r="E52" s="1218" t="s">
        <v>43</v>
      </c>
      <c r="F52" s="1218"/>
      <c r="G52" s="1218"/>
      <c r="H52" s="1219"/>
      <c r="I52" s="358">
        <v>1367852</v>
      </c>
      <c r="J52" s="359">
        <v>1348979</v>
      </c>
      <c r="K52" s="359">
        <v>1344210</v>
      </c>
      <c r="L52" s="359">
        <v>1306678</v>
      </c>
      <c r="M52" s="360">
        <v>1262336</v>
      </c>
    </row>
    <row r="53" spans="2:13" ht="27.75" customHeight="1" thickBot="1" x14ac:dyDescent="0.2">
      <c r="B53" s="1225" t="s">
        <v>19</v>
      </c>
      <c r="C53" s="1226"/>
      <c r="D53" s="110"/>
      <c r="E53" s="1227" t="s">
        <v>44</v>
      </c>
      <c r="F53" s="1227"/>
      <c r="G53" s="1227"/>
      <c r="H53" s="1228"/>
      <c r="I53" s="361">
        <v>1177474</v>
      </c>
      <c r="J53" s="362">
        <v>1172110</v>
      </c>
      <c r="K53" s="362">
        <v>1163322</v>
      </c>
      <c r="L53" s="362">
        <v>1140329</v>
      </c>
      <c r="M53" s="363">
        <v>1150237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pXuki/W6uJbk5N3xd8DE7PXAWhe/S8CKDc5POH4sj8T1fRjkKk9qUWwfoixJJFQt4m/4RbK/FiWIN8invjqEQ==" saltValue="UDhqcwax63n2IAx5hos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545</v>
      </c>
      <c r="G54" s="119" t="s">
        <v>546</v>
      </c>
      <c r="H54" s="120" t="s">
        <v>547</v>
      </c>
    </row>
    <row r="55" spans="2:8" ht="52.5" customHeight="1" x14ac:dyDescent="0.15">
      <c r="B55" s="121"/>
      <c r="C55" s="1237" t="s">
        <v>46</v>
      </c>
      <c r="D55" s="1237"/>
      <c r="E55" s="1238"/>
      <c r="F55" s="122">
        <v>31319</v>
      </c>
      <c r="G55" s="122">
        <v>31352</v>
      </c>
      <c r="H55" s="123">
        <v>51648</v>
      </c>
    </row>
    <row r="56" spans="2:8" ht="52.5" customHeight="1" x14ac:dyDescent="0.15">
      <c r="B56" s="124"/>
      <c r="C56" s="1239" t="s">
        <v>47</v>
      </c>
      <c r="D56" s="1239"/>
      <c r="E56" s="1240"/>
      <c r="F56" s="125" t="s">
        <v>505</v>
      </c>
      <c r="G56" s="125" t="s">
        <v>505</v>
      </c>
      <c r="H56" s="126" t="s">
        <v>505</v>
      </c>
    </row>
    <row r="57" spans="2:8" ht="53.25" customHeight="1" x14ac:dyDescent="0.15">
      <c r="B57" s="124"/>
      <c r="C57" s="1241" t="s">
        <v>48</v>
      </c>
      <c r="D57" s="1241"/>
      <c r="E57" s="1242"/>
      <c r="F57" s="127">
        <v>18338</v>
      </c>
      <c r="G57" s="127">
        <v>18475</v>
      </c>
      <c r="H57" s="128">
        <v>19706</v>
      </c>
    </row>
    <row r="58" spans="2:8" ht="45.75" customHeight="1" x14ac:dyDescent="0.15">
      <c r="B58" s="129"/>
      <c r="C58" s="1229" t="s">
        <v>565</v>
      </c>
      <c r="D58" s="1230"/>
      <c r="E58" s="1231"/>
      <c r="F58" s="130">
        <v>9502</v>
      </c>
      <c r="G58" s="130">
        <v>9504</v>
      </c>
      <c r="H58" s="131">
        <v>9515</v>
      </c>
    </row>
    <row r="59" spans="2:8" ht="45.75" customHeight="1" x14ac:dyDescent="0.15">
      <c r="B59" s="129"/>
      <c r="C59" s="1229" t="s">
        <v>569</v>
      </c>
      <c r="D59" s="1230"/>
      <c r="E59" s="1231"/>
      <c r="F59" s="130">
        <v>2010</v>
      </c>
      <c r="G59" s="130">
        <v>2057</v>
      </c>
      <c r="H59" s="131">
        <v>2694</v>
      </c>
    </row>
    <row r="60" spans="2:8" ht="45.75" customHeight="1" x14ac:dyDescent="0.15">
      <c r="B60" s="129"/>
      <c r="C60" s="1229" t="s">
        <v>566</v>
      </c>
      <c r="D60" s="1230"/>
      <c r="E60" s="1231"/>
      <c r="F60" s="130">
        <v>2581</v>
      </c>
      <c r="G60" s="130">
        <v>2581</v>
      </c>
      <c r="H60" s="131">
        <v>2581</v>
      </c>
    </row>
    <row r="61" spans="2:8" ht="45.75" customHeight="1" x14ac:dyDescent="0.15">
      <c r="B61" s="129"/>
      <c r="C61" s="1229" t="s">
        <v>567</v>
      </c>
      <c r="D61" s="1230"/>
      <c r="E61" s="1231"/>
      <c r="F61" s="130">
        <v>827</v>
      </c>
      <c r="G61" s="130">
        <v>972</v>
      </c>
      <c r="H61" s="131">
        <v>1562</v>
      </c>
    </row>
    <row r="62" spans="2:8" ht="45.75" customHeight="1" thickBot="1" x14ac:dyDescent="0.2">
      <c r="B62" s="132"/>
      <c r="C62" s="1232" t="s">
        <v>568</v>
      </c>
      <c r="D62" s="1233"/>
      <c r="E62" s="1234"/>
      <c r="F62" s="133">
        <v>966</v>
      </c>
      <c r="G62" s="133">
        <v>1078</v>
      </c>
      <c r="H62" s="134">
        <v>954</v>
      </c>
    </row>
    <row r="63" spans="2:8" ht="52.5" customHeight="1" thickBot="1" x14ac:dyDescent="0.2">
      <c r="B63" s="135"/>
      <c r="C63" s="1235" t="s">
        <v>49</v>
      </c>
      <c r="D63" s="1235"/>
      <c r="E63" s="1236"/>
      <c r="F63" s="136">
        <v>49658</v>
      </c>
      <c r="G63" s="136">
        <v>49828</v>
      </c>
      <c r="H63" s="137">
        <v>71354</v>
      </c>
    </row>
    <row r="64" spans="2:8" x14ac:dyDescent="0.15"/>
  </sheetData>
  <sheetProtection algorithmName="SHA-512" hashValue="XpZwI0TDDX2S9KfO3qRHi6kmt4Q8Lt2FEzM7QNTnn8PxV0lTQmFMpfxBf0Sw6bx7FAbraYXQM+8pKnufuyBwSQ==" saltValue="iVyDQlrotZ76Irnp9uWY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542</v>
      </c>
      <c r="G2" s="151"/>
      <c r="H2" s="152"/>
    </row>
    <row r="3" spans="1:8" x14ac:dyDescent="0.15">
      <c r="A3" s="148" t="s">
        <v>535</v>
      </c>
      <c r="B3" s="153"/>
      <c r="C3" s="154"/>
      <c r="D3" s="155">
        <v>62653</v>
      </c>
      <c r="E3" s="156"/>
      <c r="F3" s="157">
        <v>57132</v>
      </c>
      <c r="G3" s="158"/>
      <c r="H3" s="159"/>
    </row>
    <row r="4" spans="1:8" x14ac:dyDescent="0.15">
      <c r="A4" s="160"/>
      <c r="B4" s="161"/>
      <c r="C4" s="162"/>
      <c r="D4" s="163">
        <v>39911</v>
      </c>
      <c r="E4" s="164"/>
      <c r="F4" s="165">
        <v>30126</v>
      </c>
      <c r="G4" s="166"/>
      <c r="H4" s="167"/>
    </row>
    <row r="5" spans="1:8" x14ac:dyDescent="0.15">
      <c r="A5" s="148" t="s">
        <v>537</v>
      </c>
      <c r="B5" s="153"/>
      <c r="C5" s="154"/>
      <c r="D5" s="155">
        <v>60904</v>
      </c>
      <c r="E5" s="156"/>
      <c r="F5" s="157">
        <v>58766</v>
      </c>
      <c r="G5" s="158"/>
      <c r="H5" s="159"/>
    </row>
    <row r="6" spans="1:8" x14ac:dyDescent="0.15">
      <c r="A6" s="160"/>
      <c r="B6" s="161"/>
      <c r="C6" s="162"/>
      <c r="D6" s="163">
        <v>32766</v>
      </c>
      <c r="E6" s="164"/>
      <c r="F6" s="165">
        <v>29363</v>
      </c>
      <c r="G6" s="166"/>
      <c r="H6" s="167"/>
    </row>
    <row r="7" spans="1:8" x14ac:dyDescent="0.15">
      <c r="A7" s="148" t="s">
        <v>538</v>
      </c>
      <c r="B7" s="153"/>
      <c r="C7" s="154"/>
      <c r="D7" s="155">
        <v>84110</v>
      </c>
      <c r="E7" s="156"/>
      <c r="F7" s="157">
        <v>62482</v>
      </c>
      <c r="G7" s="158"/>
      <c r="H7" s="159"/>
    </row>
    <row r="8" spans="1:8" x14ac:dyDescent="0.15">
      <c r="A8" s="160"/>
      <c r="B8" s="161"/>
      <c r="C8" s="162"/>
      <c r="D8" s="163">
        <v>60884</v>
      </c>
      <c r="E8" s="164"/>
      <c r="F8" s="165">
        <v>34626</v>
      </c>
      <c r="G8" s="166"/>
      <c r="H8" s="167"/>
    </row>
    <row r="9" spans="1:8" x14ac:dyDescent="0.15">
      <c r="A9" s="148" t="s">
        <v>539</v>
      </c>
      <c r="B9" s="153"/>
      <c r="C9" s="154"/>
      <c r="D9" s="155">
        <v>55695</v>
      </c>
      <c r="E9" s="156"/>
      <c r="F9" s="157">
        <v>59288</v>
      </c>
      <c r="G9" s="158"/>
      <c r="H9" s="159"/>
    </row>
    <row r="10" spans="1:8" x14ac:dyDescent="0.15">
      <c r="A10" s="160"/>
      <c r="B10" s="161"/>
      <c r="C10" s="162"/>
      <c r="D10" s="163">
        <v>35642</v>
      </c>
      <c r="E10" s="164"/>
      <c r="F10" s="165">
        <v>32670</v>
      </c>
      <c r="G10" s="166"/>
      <c r="H10" s="167"/>
    </row>
    <row r="11" spans="1:8" x14ac:dyDescent="0.15">
      <c r="A11" s="148" t="s">
        <v>540</v>
      </c>
      <c r="B11" s="153"/>
      <c r="C11" s="154"/>
      <c r="D11" s="155">
        <v>53627</v>
      </c>
      <c r="E11" s="156"/>
      <c r="F11" s="157">
        <v>63490</v>
      </c>
      <c r="G11" s="158"/>
      <c r="H11" s="159"/>
    </row>
    <row r="12" spans="1:8" x14ac:dyDescent="0.15">
      <c r="A12" s="160"/>
      <c r="B12" s="161"/>
      <c r="C12" s="168"/>
      <c r="D12" s="163">
        <v>32573</v>
      </c>
      <c r="E12" s="164"/>
      <c r="F12" s="165">
        <v>35347</v>
      </c>
      <c r="G12" s="166"/>
      <c r="H12" s="167"/>
    </row>
    <row r="13" spans="1:8" x14ac:dyDescent="0.15">
      <c r="A13" s="148"/>
      <c r="B13" s="153"/>
      <c r="C13" s="169"/>
      <c r="D13" s="170">
        <v>63398</v>
      </c>
      <c r="E13" s="171"/>
      <c r="F13" s="172">
        <v>60232</v>
      </c>
      <c r="G13" s="173"/>
      <c r="H13" s="159"/>
    </row>
    <row r="14" spans="1:8" x14ac:dyDescent="0.15">
      <c r="A14" s="160"/>
      <c r="B14" s="161"/>
      <c r="C14" s="162"/>
      <c r="D14" s="163">
        <v>40355</v>
      </c>
      <c r="E14" s="164"/>
      <c r="F14" s="165">
        <v>32426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0.86</v>
      </c>
      <c r="C19" s="174">
        <f>ROUND(VALUE(SUBSTITUTE(実質収支比率等に係る経年分析!G$48,"▲","-")),2)</f>
        <v>0.7</v>
      </c>
      <c r="D19" s="174">
        <f>ROUND(VALUE(SUBSTITUTE(実質収支比率等に係る経年分析!H$48,"▲","-")),2)</f>
        <v>1.4</v>
      </c>
      <c r="E19" s="174">
        <f>ROUND(VALUE(SUBSTITUTE(実質収支比率等に係る経年分析!I$48,"▲","-")),2)</f>
        <v>2.0099999999999998</v>
      </c>
      <c r="F19" s="174">
        <f>ROUND(VALUE(SUBSTITUTE(実質収支比率等に係る経年分析!J$48,"▲","-")),2)</f>
        <v>1.17</v>
      </c>
    </row>
    <row r="20" spans="1:11" x14ac:dyDescent="0.15">
      <c r="A20" s="174" t="s">
        <v>53</v>
      </c>
      <c r="B20" s="174">
        <f>ROUND(VALUE(SUBSTITUTE(実質収支比率等に係る経年分析!F$47,"▲","-")),2)</f>
        <v>0.84</v>
      </c>
      <c r="C20" s="174">
        <f>ROUND(VALUE(SUBSTITUTE(実質収支比率等に係る経年分析!G$47,"▲","-")),2)</f>
        <v>1.19</v>
      </c>
      <c r="D20" s="174">
        <f>ROUND(VALUE(SUBSTITUTE(実質収支比率等に係る経年分析!H$47,"▲","-")),2)</f>
        <v>3.13</v>
      </c>
      <c r="E20" s="174">
        <f>ROUND(VALUE(SUBSTITUTE(実質収支比率等に係る経年分析!I$47,"▲","-")),2)</f>
        <v>3.19</v>
      </c>
      <c r="F20" s="174">
        <f>ROUND(VALUE(SUBSTITUTE(実質収支比率等に係る経年分析!J$47,"▲","-")),2)</f>
        <v>5.16</v>
      </c>
    </row>
    <row r="21" spans="1:11" x14ac:dyDescent="0.15">
      <c r="A21" s="174" t="s">
        <v>54</v>
      </c>
      <c r="B21" s="174">
        <f>IF(ISNUMBER(VALUE(SUBSTITUTE(実質収支比率等に係る経年分析!F$49,"▲","-"))),ROUND(VALUE(SUBSTITUTE(実質収支比率等に係る経年分析!F$49,"▲","-")),2),NA())</f>
        <v>-1.21</v>
      </c>
      <c r="C21" s="174">
        <f>IF(ISNUMBER(VALUE(SUBSTITUTE(実質収支比率等に係る経年分析!G$49,"▲","-"))),ROUND(VALUE(SUBSTITUTE(実質収支比率等に係る経年分析!G$49,"▲","-")),2),NA())</f>
        <v>-0.02</v>
      </c>
      <c r="D21" s="174">
        <f>IF(ISNUMBER(VALUE(SUBSTITUTE(実質収支比率等に係る経年分析!H$49,"▲","-"))),ROUND(VALUE(SUBSTITUTE(実質収支比率等に係る経年分析!H$49,"▲","-")),2),NA())</f>
        <v>2.4500000000000002</v>
      </c>
      <c r="E21" s="174">
        <f>IF(ISNUMBER(VALUE(SUBSTITUTE(実質収支比率等に係る経年分析!I$49,"▲","-"))),ROUND(VALUE(SUBSTITUTE(実質収支比率等に係る経年分析!I$49,"▲","-")),2),NA())</f>
        <v>0.02</v>
      </c>
      <c r="F21" s="174">
        <f>IF(ISNUMBER(VALUE(SUBSTITUTE(実質収支比率等に係る経年分析!J$49,"▲","-"))),ROUND(VALUE(SUBSTITUTE(実質収支比率等に係る経年分析!J$49,"▲","-")),2),NA())</f>
        <v>0.46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工業用水道事業会計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0.47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0.43</v>
      </c>
    </row>
    <row r="30" spans="1:11" x14ac:dyDescent="0.15">
      <c r="A30" s="175" t="str">
        <f>IF(連結実質赤字比率に係る赤字・黒字の構成分析!C$40="",NA(),連結実質赤字比率に係る赤字・黒字の構成分析!C$40)</f>
        <v>自動車事業会計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0.54</v>
      </c>
    </row>
    <row r="31" spans="1:11" x14ac:dyDescent="0.15">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0.56000000000000005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1.1200000000000001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0.74</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15">
      <c r="A33" s="175" t="str">
        <f>IF(連結実質赤字比率に係る赤字・黒字の構成分析!C$37="",NA(),連結実質赤字比率に係る赤字・黒字の構成分析!C$37)</f>
        <v>国民健康保険事業費会計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15">
      <c r="A34" s="175" t="str">
        <f>IF(連結実質赤字比率に係る赤字・黒字の構成分析!C$36="",NA(),連結実質赤字比率に係る赤字・黒字の構成分析!C$36)</f>
        <v>介護保険事業費会計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1.1599999999999999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2.4500000000000002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3.04</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175855</v>
      </c>
      <c r="E42" s="176"/>
      <c r="F42" s="176"/>
      <c r="G42" s="176">
        <f>'実質公債費比率（分子）の構造'!L$52</f>
        <v>166684</v>
      </c>
      <c r="H42" s="176"/>
      <c r="I42" s="176"/>
      <c r="J42" s="176">
        <f>'実質公債費比率（分子）の構造'!M$52</f>
        <v>156175</v>
      </c>
      <c r="K42" s="176"/>
      <c r="L42" s="176"/>
      <c r="M42" s="176">
        <f>'実質公債費比率（分子）の構造'!N$52</f>
        <v>169860</v>
      </c>
      <c r="N42" s="176"/>
      <c r="O42" s="176"/>
      <c r="P42" s="176">
        <f>'実質公債費比率（分子）の構造'!O$52</f>
        <v>160215</v>
      </c>
    </row>
    <row r="43" spans="1:16" x14ac:dyDescent="0.15">
      <c r="A43" s="176" t="s">
        <v>16</v>
      </c>
      <c r="B43" s="176" t="str">
        <f>'実質公債費比率（分子）の構造'!K$51</f>
        <v>-</v>
      </c>
      <c r="C43" s="176"/>
      <c r="D43" s="176"/>
      <c r="E43" s="176">
        <f>'実質公債費比率（分子）の構造'!L$51</f>
        <v>3</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2556</v>
      </c>
      <c r="C44" s="176"/>
      <c r="D44" s="176"/>
      <c r="E44" s="176">
        <f>'実質公債費比率（分子）の構造'!L$50</f>
        <v>3804</v>
      </c>
      <c r="F44" s="176"/>
      <c r="G44" s="176"/>
      <c r="H44" s="176">
        <f>'実質公債費比率（分子）の構造'!M$50</f>
        <v>3327</v>
      </c>
      <c r="I44" s="176"/>
      <c r="J44" s="176"/>
      <c r="K44" s="176">
        <f>'実質公債費比率（分子）の構造'!N$50</f>
        <v>3328</v>
      </c>
      <c r="L44" s="176"/>
      <c r="M44" s="176"/>
      <c r="N44" s="176">
        <f>'実質公債費比率（分子）の構造'!O$50</f>
        <v>4748</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48636</v>
      </c>
      <c r="C46" s="176"/>
      <c r="D46" s="176"/>
      <c r="E46" s="176">
        <f>'実質公債費比率（分子）の構造'!L$48</f>
        <v>43151</v>
      </c>
      <c r="F46" s="176"/>
      <c r="G46" s="176"/>
      <c r="H46" s="176">
        <f>'実質公債費比率（分子）の構造'!M$48</f>
        <v>43269</v>
      </c>
      <c r="I46" s="176"/>
      <c r="J46" s="176"/>
      <c r="K46" s="176">
        <f>'実質公債費比率（分子）の構造'!N$48</f>
        <v>42493</v>
      </c>
      <c r="L46" s="176"/>
      <c r="M46" s="176"/>
      <c r="N46" s="176">
        <f>'実質公債費比率（分子）の構造'!O$48</f>
        <v>45283</v>
      </c>
      <c r="O46" s="176"/>
      <c r="P46" s="176"/>
    </row>
    <row r="47" spans="1:16" x14ac:dyDescent="0.15">
      <c r="A47" s="176" t="s">
        <v>12</v>
      </c>
      <c r="B47" s="176">
        <f>'実質公債費比率（分子）の構造'!K$47</f>
        <v>61378</v>
      </c>
      <c r="C47" s="176"/>
      <c r="D47" s="176"/>
      <c r="E47" s="176">
        <f>'実質公債費比率（分子）の構造'!L$47</f>
        <v>60203</v>
      </c>
      <c r="F47" s="176"/>
      <c r="G47" s="176"/>
      <c r="H47" s="176">
        <f>'実質公債費比率（分子）の構造'!M$47</f>
        <v>61101</v>
      </c>
      <c r="I47" s="176"/>
      <c r="J47" s="176"/>
      <c r="K47" s="176">
        <f>'実質公債費比率（分子）の構造'!N$47</f>
        <v>61172</v>
      </c>
      <c r="L47" s="176"/>
      <c r="M47" s="176"/>
      <c r="N47" s="176">
        <f>'実質公債費比率（分子）の構造'!O$47</f>
        <v>62654</v>
      </c>
      <c r="O47" s="176"/>
      <c r="P47" s="176"/>
    </row>
    <row r="48" spans="1:16" x14ac:dyDescent="0.15">
      <c r="A48" s="176" t="s">
        <v>65</v>
      </c>
      <c r="B48" s="176">
        <f>'実質公債費比率（分子）の構造'!K$46</f>
        <v>37686</v>
      </c>
      <c r="C48" s="176"/>
      <c r="D48" s="176"/>
      <c r="E48" s="176">
        <f>'実質公債費比率（分子）の構造'!L$46</f>
        <v>29478</v>
      </c>
      <c r="F48" s="176"/>
      <c r="G48" s="176"/>
      <c r="H48" s="176">
        <f>'実質公債費比率（分子）の構造'!M$46</f>
        <v>23891</v>
      </c>
      <c r="I48" s="176"/>
      <c r="J48" s="176"/>
      <c r="K48" s="176">
        <f>'実質公債費比率（分子）の構造'!N$46</f>
        <v>22518</v>
      </c>
      <c r="L48" s="176"/>
      <c r="M48" s="176"/>
      <c r="N48" s="176">
        <f>'実質公債費比率（分子）の構造'!O$46</f>
        <v>35834</v>
      </c>
      <c r="O48" s="176"/>
      <c r="P48" s="176"/>
    </row>
    <row r="49" spans="1:16" x14ac:dyDescent="0.15">
      <c r="A49" s="176" t="s">
        <v>66</v>
      </c>
      <c r="B49" s="176">
        <f>'実質公債費比率（分子）の構造'!K$45</f>
        <v>119475</v>
      </c>
      <c r="C49" s="176"/>
      <c r="D49" s="176"/>
      <c r="E49" s="176">
        <f>'実質公債費比率（分子）の構造'!L$45</f>
        <v>122220</v>
      </c>
      <c r="F49" s="176"/>
      <c r="G49" s="176"/>
      <c r="H49" s="176">
        <f>'実質公債費比率（分子）の構造'!M$45</f>
        <v>114468</v>
      </c>
      <c r="I49" s="176"/>
      <c r="J49" s="176"/>
      <c r="K49" s="176">
        <f>'実質公債費比率（分子）の構造'!N$45</f>
        <v>114870</v>
      </c>
      <c r="L49" s="176"/>
      <c r="M49" s="176"/>
      <c r="N49" s="176">
        <f>'実質公債費比率（分子）の構造'!O$45</f>
        <v>103842</v>
      </c>
      <c r="O49" s="176"/>
      <c r="P49" s="176"/>
    </row>
    <row r="50" spans="1:16" x14ac:dyDescent="0.15">
      <c r="A50" s="176" t="s">
        <v>67</v>
      </c>
      <c r="B50" s="176" t="e">
        <f>NA()</f>
        <v>#N/A</v>
      </c>
      <c r="C50" s="176">
        <f>IF(ISNUMBER('実質公債費比率（分子）の構造'!K$53),'実質公債費比率（分子）の構造'!K$53,NA())</f>
        <v>93876</v>
      </c>
      <c r="D50" s="176" t="e">
        <f>NA()</f>
        <v>#N/A</v>
      </c>
      <c r="E50" s="176" t="e">
        <f>NA()</f>
        <v>#N/A</v>
      </c>
      <c r="F50" s="176">
        <f>IF(ISNUMBER('実質公債費比率（分子）の構造'!L$53),'実質公債費比率（分子）の構造'!L$53,NA())</f>
        <v>92175</v>
      </c>
      <c r="G50" s="176" t="e">
        <f>NA()</f>
        <v>#N/A</v>
      </c>
      <c r="H50" s="176" t="e">
        <f>NA()</f>
        <v>#N/A</v>
      </c>
      <c r="I50" s="176">
        <f>IF(ISNUMBER('実質公債費比率（分子）の構造'!M$53),'実質公債費比率（分子）の構造'!M$53,NA())</f>
        <v>89881</v>
      </c>
      <c r="J50" s="176" t="e">
        <f>NA()</f>
        <v>#N/A</v>
      </c>
      <c r="K50" s="176" t="e">
        <f>NA()</f>
        <v>#N/A</v>
      </c>
      <c r="L50" s="176">
        <f>IF(ISNUMBER('実質公債費比率（分子）の構造'!N$53),'実質公債費比率（分子）の構造'!N$53,NA())</f>
        <v>74521</v>
      </c>
      <c r="M50" s="176" t="e">
        <f>NA()</f>
        <v>#N/A</v>
      </c>
      <c r="N50" s="176" t="e">
        <f>NA()</f>
        <v>#N/A</v>
      </c>
      <c r="O50" s="176">
        <f>IF(ISNUMBER('実質公債費比率（分子）の構造'!O$53),'実質公債費比率（分子）の構造'!O$53,NA())</f>
        <v>92146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1367852</v>
      </c>
      <c r="E56" s="175"/>
      <c r="F56" s="175"/>
      <c r="G56" s="175">
        <f>'将来負担比率（分子）の構造'!J$52</f>
        <v>1348979</v>
      </c>
      <c r="H56" s="175"/>
      <c r="I56" s="175"/>
      <c r="J56" s="175">
        <f>'将来負担比率（分子）の構造'!K$52</f>
        <v>1344210</v>
      </c>
      <c r="K56" s="175"/>
      <c r="L56" s="175"/>
      <c r="M56" s="175">
        <f>'将来負担比率（分子）の構造'!L$52</f>
        <v>1306678</v>
      </c>
      <c r="N56" s="175"/>
      <c r="O56" s="175"/>
      <c r="P56" s="175">
        <f>'将来負担比率（分子）の構造'!M$52</f>
        <v>1262336</v>
      </c>
    </row>
    <row r="57" spans="1:16" x14ac:dyDescent="0.15">
      <c r="A57" s="175" t="s">
        <v>42</v>
      </c>
      <c r="B57" s="175"/>
      <c r="C57" s="175"/>
      <c r="D57" s="175">
        <f>'将来負担比率（分子）の構造'!I$51</f>
        <v>777314</v>
      </c>
      <c r="E57" s="175"/>
      <c r="F57" s="175"/>
      <c r="G57" s="175">
        <f>'将来負担比率（分子）の構造'!J$51</f>
        <v>777426</v>
      </c>
      <c r="H57" s="175"/>
      <c r="I57" s="175"/>
      <c r="J57" s="175">
        <f>'将来負担比率（分子）の構造'!K$51</f>
        <v>691902</v>
      </c>
      <c r="K57" s="175"/>
      <c r="L57" s="175"/>
      <c r="M57" s="175">
        <f>'将来負担比率（分子）の構造'!L$51</f>
        <v>689257</v>
      </c>
      <c r="N57" s="175"/>
      <c r="O57" s="175"/>
      <c r="P57" s="175">
        <f>'将来負担比率（分子）の構造'!M$51</f>
        <v>708303</v>
      </c>
    </row>
    <row r="58" spans="1:16" x14ac:dyDescent="0.15">
      <c r="A58" s="175" t="s">
        <v>41</v>
      </c>
      <c r="B58" s="175"/>
      <c r="C58" s="175"/>
      <c r="D58" s="175">
        <f>'将来負担比率（分子）の構造'!I$50</f>
        <v>181000</v>
      </c>
      <c r="E58" s="175"/>
      <c r="F58" s="175"/>
      <c r="G58" s="175">
        <f>'将来負担比率（分子）の構造'!J$50</f>
        <v>183880</v>
      </c>
      <c r="H58" s="175"/>
      <c r="I58" s="175"/>
      <c r="J58" s="175">
        <f>'将来負担比率（分子）の構造'!K$50</f>
        <v>251655</v>
      </c>
      <c r="K58" s="175"/>
      <c r="L58" s="175"/>
      <c r="M58" s="175">
        <f>'将来負担比率（分子）の構造'!L$50</f>
        <v>301421</v>
      </c>
      <c r="N58" s="175"/>
      <c r="O58" s="175"/>
      <c r="P58" s="175">
        <f>'将来負担比率（分子）の構造'!M$50</f>
        <v>293073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38574</v>
      </c>
      <c r="C61" s="175"/>
      <c r="D61" s="175"/>
      <c r="E61" s="175">
        <f>'将来負担比率（分子）の構造'!J$46</f>
        <v>39544</v>
      </c>
      <c r="F61" s="175"/>
      <c r="G61" s="175"/>
      <c r="H61" s="175">
        <f>'将来負担比率（分子）の構造'!K$46</f>
        <v>10655</v>
      </c>
      <c r="I61" s="175"/>
      <c r="J61" s="175"/>
      <c r="K61" s="175">
        <f>'将来負担比率（分子）の構造'!L$46</f>
        <v>7981</v>
      </c>
      <c r="L61" s="175"/>
      <c r="M61" s="175"/>
      <c r="N61" s="175">
        <f>'将来負担比率（分子）の構造'!M$46</f>
        <v>7482</v>
      </c>
      <c r="O61" s="175"/>
      <c r="P61" s="175"/>
    </row>
    <row r="62" spans="1:16" x14ac:dyDescent="0.15">
      <c r="A62" s="175" t="s">
        <v>35</v>
      </c>
      <c r="B62" s="175">
        <f>'将来負担比率（分子）の構造'!I$45</f>
        <v>204782</v>
      </c>
      <c r="C62" s="175"/>
      <c r="D62" s="175"/>
      <c r="E62" s="175">
        <f>'将来負担比率（分子）の構造'!J$45</f>
        <v>205583</v>
      </c>
      <c r="F62" s="175"/>
      <c r="G62" s="175"/>
      <c r="H62" s="175">
        <f>'将来負担比率（分子）の構造'!K$45</f>
        <v>207868</v>
      </c>
      <c r="I62" s="175"/>
      <c r="J62" s="175"/>
      <c r="K62" s="175">
        <f>'将来負担比率（分子）の構造'!L$45</f>
        <v>207090</v>
      </c>
      <c r="L62" s="175"/>
      <c r="M62" s="175"/>
      <c r="N62" s="175">
        <f>'将来負担比率（分子）の構造'!M$45</f>
        <v>212312</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493202</v>
      </c>
      <c r="C64" s="175"/>
      <c r="D64" s="175"/>
      <c r="E64" s="175">
        <f>'将来負担比率（分子）の構造'!J$43</f>
        <v>467958</v>
      </c>
      <c r="F64" s="175"/>
      <c r="G64" s="175"/>
      <c r="H64" s="175">
        <f>'将来負担比率（分子）の構造'!K$43</f>
        <v>454545</v>
      </c>
      <c r="I64" s="175"/>
      <c r="J64" s="175"/>
      <c r="K64" s="175">
        <f>'将来負担比率（分子）の構造'!L$43</f>
        <v>460674</v>
      </c>
      <c r="L64" s="175"/>
      <c r="M64" s="175"/>
      <c r="N64" s="175">
        <f>'将来負担比率（分子）の構造'!M$43</f>
        <v>485871</v>
      </c>
      <c r="O64" s="175"/>
      <c r="P64" s="175"/>
    </row>
    <row r="65" spans="1:16" x14ac:dyDescent="0.15">
      <c r="A65" s="175" t="s">
        <v>32</v>
      </c>
      <c r="B65" s="175">
        <f>'将来負担比率（分子）の構造'!I$42</f>
        <v>95988</v>
      </c>
      <c r="C65" s="175"/>
      <c r="D65" s="175"/>
      <c r="E65" s="175">
        <f>'将来負担比率（分子）の構造'!J$42</f>
        <v>91230</v>
      </c>
      <c r="F65" s="175"/>
      <c r="G65" s="175"/>
      <c r="H65" s="175">
        <f>'将来負担比率（分子）の構造'!K$42</f>
        <v>76748</v>
      </c>
      <c r="I65" s="175"/>
      <c r="J65" s="175"/>
      <c r="K65" s="175">
        <f>'将来負担比率（分子）の構造'!L$42</f>
        <v>61995</v>
      </c>
      <c r="L65" s="175"/>
      <c r="M65" s="175"/>
      <c r="N65" s="175">
        <f>'将来負担比率（分子）の構造'!M$42</f>
        <v>61919</v>
      </c>
      <c r="O65" s="175"/>
      <c r="P65" s="175"/>
    </row>
    <row r="66" spans="1:16" x14ac:dyDescent="0.15">
      <c r="A66" s="175" t="s">
        <v>31</v>
      </c>
      <c r="B66" s="175">
        <f>'将来負担比率（分子）の構造'!I$41</f>
        <v>2671095</v>
      </c>
      <c r="C66" s="175"/>
      <c r="D66" s="175"/>
      <c r="E66" s="175">
        <f>'将来負担比率（分子）の構造'!J$41</f>
        <v>2678080</v>
      </c>
      <c r="F66" s="175"/>
      <c r="G66" s="175"/>
      <c r="H66" s="175">
        <f>'将来負担比率（分子）の構造'!K$41</f>
        <v>2701273</v>
      </c>
      <c r="I66" s="175"/>
      <c r="J66" s="175"/>
      <c r="K66" s="175">
        <f>'将来負担比率（分子）の構造'!L$41</f>
        <v>2699944</v>
      </c>
      <c r="L66" s="175"/>
      <c r="M66" s="175"/>
      <c r="N66" s="175">
        <f>'将来負担比率（分子）の構造'!M$41</f>
        <v>2646366</v>
      </c>
      <c r="O66" s="175"/>
      <c r="P66" s="175"/>
    </row>
    <row r="67" spans="1:16" x14ac:dyDescent="0.15">
      <c r="A67" s="175" t="s">
        <v>71</v>
      </c>
      <c r="B67" s="175" t="e">
        <f>NA()</f>
        <v>#N/A</v>
      </c>
      <c r="C67" s="175">
        <f>IF(ISNUMBER('将来負担比率（分子）の構造'!I$53), IF('将来負担比率（分子）の構造'!I$53 &lt; 0, 0, '将来負担比率（分子）の構造'!I$53), NA())</f>
        <v>1177474</v>
      </c>
      <c r="D67" s="175" t="e">
        <f>NA()</f>
        <v>#N/A</v>
      </c>
      <c r="E67" s="175" t="e">
        <f>NA()</f>
        <v>#N/A</v>
      </c>
      <c r="F67" s="175">
        <f>IF(ISNUMBER('将来負担比率（分子）の構造'!J$53), IF('将来負担比率（分子）の構造'!J$53 &lt; 0, 0, '将来負担比率（分子）の構造'!J$53), NA())</f>
        <v>1172110</v>
      </c>
      <c r="G67" s="175" t="e">
        <f>NA()</f>
        <v>#N/A</v>
      </c>
      <c r="H67" s="175" t="e">
        <f>NA()</f>
        <v>#N/A</v>
      </c>
      <c r="I67" s="175">
        <f>IF(ISNUMBER('将来負担比率（分子）の構造'!K$53), IF('将来負担比率（分子）の構造'!K$53 &lt; 0, 0, '将来負担比率（分子）の構造'!K$53), NA())</f>
        <v>1163322</v>
      </c>
      <c r="J67" s="175" t="e">
        <f>NA()</f>
        <v>#N/A</v>
      </c>
      <c r="K67" s="175" t="e">
        <f>NA()</f>
        <v>#N/A</v>
      </c>
      <c r="L67" s="175">
        <f>IF(ISNUMBER('将来負担比率（分子）の構造'!L$53), IF('将来負担比率（分子）の構造'!L$53 &lt; 0, 0, '将来負担比率（分子）の構造'!L$53), NA())</f>
        <v>1140329</v>
      </c>
      <c r="M67" s="175" t="e">
        <f>NA()</f>
        <v>#N/A</v>
      </c>
      <c r="N67" s="175" t="e">
        <f>NA()</f>
        <v>#N/A</v>
      </c>
      <c r="O67" s="175">
        <f>IF(ISNUMBER('将来負担比率（分子）の構造'!M$53), IF('将来負担比率（分子）の構造'!M$53 &lt; 0, 0, '将来負担比率（分子）の構造'!M$53), NA())</f>
        <v>1150237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31319</v>
      </c>
      <c r="C72" s="179">
        <f>基金残高に係る経年分析!G55</f>
        <v>31352</v>
      </c>
      <c r="D72" s="179">
        <f>基金残高に係る経年分析!H55</f>
        <v>51648</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18338</v>
      </c>
      <c r="C74" s="179">
        <f>基金残高に係る経年分析!G57</f>
        <v>18475</v>
      </c>
      <c r="D74" s="179">
        <f>基金残高に係る経年分析!H57</f>
        <v>19706</v>
      </c>
    </row>
  </sheetData>
  <sheetProtection algorithmName="SHA-512" hashValue="oW27mlmg7K8W0PPFb51iVfIdQzezeDANIAzF8ZXfKsBn6lLnVeK5Zq4yzyRGasEDUmts8U+Y/T+u8sc23FRUsA==" saltValue="fD11Dc7UWAQGv0Jc78zJ7g=="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2025-03-11T02:25:47Z</cp:lastPrinted>
  <dcterms:created xsi:type="dcterms:W3CDTF">2025-02-19T01:58:00Z</dcterms:created>
  <dcterms:modified xsi:type="dcterms:W3CDTF">2025-03-21T01:09:40Z</dcterms:modified>
  <cp:category/>
</cp:coreProperties>
</file>