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480" yWindow="60" windowWidth="18195" windowHeight="12270"/>
  </bookViews>
  <sheets>
    <sheet name="平成24年度　居住区別受診者数･受診率" sheetId="1" r:id="rId1"/>
  </sheets>
  <definedNames>
    <definedName name="_xlnm.Print_Area" localSheetId="0">'平成24年度　居住区別受診者数･受診率'!$A$1:$AC$25</definedName>
  </definedNames>
  <calcPr calcId="152511" refMode="R1C1"/>
</workbook>
</file>

<file path=xl/calcChain.xml><?xml version="1.0" encoding="utf-8"?>
<calcChain xmlns="http://schemas.openxmlformats.org/spreadsheetml/2006/main">
  <c r="C5" i="1" l="1"/>
  <c r="G5" i="1" s="1"/>
  <c r="J5" i="1"/>
  <c r="K5" i="1" s="1"/>
  <c r="N5" i="1"/>
  <c r="R5" i="1"/>
  <c r="S5" i="1"/>
  <c r="U5" i="1"/>
  <c r="W5" i="1"/>
  <c r="Y5" i="1"/>
  <c r="AA5" i="1"/>
  <c r="AB5" i="1"/>
  <c r="AC5" i="1"/>
  <c r="C6" i="1"/>
  <c r="G6" i="1"/>
  <c r="I6" i="1"/>
  <c r="J6" i="1"/>
  <c r="K6" i="1" s="1"/>
  <c r="N6" i="1"/>
  <c r="R6" i="1"/>
  <c r="S6" i="1"/>
  <c r="U6" i="1"/>
  <c r="W6" i="1"/>
  <c r="Y6" i="1"/>
  <c r="AA6" i="1"/>
  <c r="AB6" i="1"/>
  <c r="AC6" i="1"/>
  <c r="C7" i="1"/>
  <c r="G7" i="1"/>
  <c r="I7" i="1"/>
  <c r="J7" i="1"/>
  <c r="K7" i="1" s="1"/>
  <c r="N7" i="1"/>
  <c r="R7" i="1"/>
  <c r="S7" i="1"/>
  <c r="U7" i="1"/>
  <c r="W7" i="1"/>
  <c r="Y7" i="1"/>
  <c r="AA7" i="1"/>
  <c r="AB7" i="1"/>
  <c r="AC7" i="1"/>
  <c r="C8" i="1"/>
  <c r="I8" i="1" s="1"/>
  <c r="G8" i="1"/>
  <c r="J8" i="1"/>
  <c r="K8" i="1" s="1"/>
  <c r="N8" i="1"/>
  <c r="R8" i="1"/>
  <c r="S8" i="1"/>
  <c r="U8" i="1"/>
  <c r="W8" i="1"/>
  <c r="Y8" i="1"/>
  <c r="AA8" i="1"/>
  <c r="AB8" i="1"/>
  <c r="AC8" i="1"/>
  <c r="C9" i="1"/>
  <c r="I9" i="1" s="1"/>
  <c r="G9" i="1"/>
  <c r="J9" i="1"/>
  <c r="K9" i="1" s="1"/>
  <c r="N9" i="1"/>
  <c r="R9" i="1"/>
  <c r="S9" i="1"/>
  <c r="U9" i="1"/>
  <c r="W9" i="1"/>
  <c r="Y9" i="1"/>
  <c r="AA9" i="1"/>
  <c r="AB9" i="1"/>
  <c r="AC9" i="1"/>
  <c r="C10" i="1"/>
  <c r="G10" i="1"/>
  <c r="I10" i="1"/>
  <c r="J10" i="1"/>
  <c r="K10" i="1" s="1"/>
  <c r="N10" i="1"/>
  <c r="R10" i="1"/>
  <c r="S10" i="1"/>
  <c r="U10" i="1"/>
  <c r="W10" i="1"/>
  <c r="Y10" i="1"/>
  <c r="AA10" i="1"/>
  <c r="AB10" i="1"/>
  <c r="AC10" i="1"/>
  <c r="C11" i="1"/>
  <c r="I11" i="1" s="1"/>
  <c r="G11" i="1"/>
  <c r="J11" i="1"/>
  <c r="K11" i="1" s="1"/>
  <c r="N11" i="1"/>
  <c r="R11" i="1"/>
  <c r="S11" i="1"/>
  <c r="U11" i="1"/>
  <c r="W11" i="1"/>
  <c r="Y11" i="1"/>
  <c r="AA11" i="1"/>
  <c r="AB11" i="1"/>
  <c r="AC11" i="1"/>
  <c r="C12" i="1"/>
  <c r="G12" i="1"/>
  <c r="I12" i="1"/>
  <c r="J12" i="1"/>
  <c r="K12" i="1" s="1"/>
  <c r="N12" i="1"/>
  <c r="R12" i="1"/>
  <c r="S12" i="1"/>
  <c r="U12" i="1"/>
  <c r="W12" i="1"/>
  <c r="Y12" i="1"/>
  <c r="AA12" i="1"/>
  <c r="AB12" i="1"/>
  <c r="AC12" i="1"/>
  <c r="C13" i="1"/>
  <c r="I13" i="1" s="1"/>
  <c r="G13" i="1"/>
  <c r="J13" i="1"/>
  <c r="K13" i="1" s="1"/>
  <c r="N13" i="1"/>
  <c r="R13" i="1"/>
  <c r="S13" i="1"/>
  <c r="U13" i="1"/>
  <c r="W13" i="1"/>
  <c r="Y13" i="1"/>
  <c r="AA13" i="1"/>
  <c r="AB13" i="1"/>
  <c r="AC13" i="1"/>
  <c r="C14" i="1"/>
  <c r="G14" i="1"/>
  <c r="I14" i="1"/>
  <c r="J14" i="1"/>
  <c r="K14" i="1" s="1"/>
  <c r="N14" i="1"/>
  <c r="R14" i="1"/>
  <c r="S14" i="1"/>
  <c r="U14" i="1"/>
  <c r="W14" i="1"/>
  <c r="Y14" i="1"/>
  <c r="AA14" i="1"/>
  <c r="AB14" i="1"/>
  <c r="AC14" i="1"/>
  <c r="C15" i="1"/>
  <c r="I15" i="1" s="1"/>
  <c r="G15" i="1"/>
  <c r="J15" i="1"/>
  <c r="K15" i="1" s="1"/>
  <c r="N15" i="1"/>
  <c r="R15" i="1"/>
  <c r="S15" i="1"/>
  <c r="U15" i="1"/>
  <c r="W15" i="1"/>
  <c r="AA15" i="1"/>
  <c r="AB15" i="1"/>
  <c r="AC15" i="1"/>
  <c r="C16" i="1"/>
  <c r="G16" i="1"/>
  <c r="I16" i="1"/>
  <c r="J16" i="1"/>
  <c r="K16" i="1" s="1"/>
  <c r="N16" i="1"/>
  <c r="R16" i="1"/>
  <c r="S16" i="1"/>
  <c r="U16" i="1"/>
  <c r="W16" i="1"/>
  <c r="Y16" i="1"/>
  <c r="AA16" i="1"/>
  <c r="AB16" i="1"/>
  <c r="AC16" i="1"/>
  <c r="C17" i="1"/>
  <c r="I17" i="1" s="1"/>
  <c r="G17" i="1"/>
  <c r="J17" i="1"/>
  <c r="K17" i="1" s="1"/>
  <c r="N17" i="1"/>
  <c r="R17" i="1"/>
  <c r="S17" i="1"/>
  <c r="U17" i="1"/>
  <c r="W17" i="1"/>
  <c r="Y17" i="1"/>
  <c r="AA17" i="1"/>
  <c r="AB17" i="1"/>
  <c r="AC17" i="1"/>
  <c r="C18" i="1"/>
  <c r="G18" i="1"/>
  <c r="I18" i="1"/>
  <c r="J18" i="1"/>
  <c r="K18" i="1" s="1"/>
  <c r="N18" i="1"/>
  <c r="R18" i="1"/>
  <c r="S18" i="1"/>
  <c r="U18" i="1"/>
  <c r="W18" i="1"/>
  <c r="Y18" i="1"/>
  <c r="AA18" i="1"/>
  <c r="AB18" i="1"/>
  <c r="AC18" i="1"/>
  <c r="C19" i="1"/>
  <c r="I19" i="1" s="1"/>
  <c r="G19" i="1"/>
  <c r="J19" i="1"/>
  <c r="K19" i="1" s="1"/>
  <c r="N19" i="1"/>
  <c r="R19" i="1"/>
  <c r="S19" i="1"/>
  <c r="U19" i="1"/>
  <c r="W19" i="1"/>
  <c r="Y19" i="1"/>
  <c r="AA19" i="1"/>
  <c r="AB19" i="1"/>
  <c r="AC19" i="1"/>
  <c r="C20" i="1"/>
  <c r="G20" i="1"/>
  <c r="I20" i="1"/>
  <c r="J20" i="1"/>
  <c r="K20" i="1" s="1"/>
  <c r="N20" i="1"/>
  <c r="R20" i="1"/>
  <c r="S20" i="1"/>
  <c r="U20" i="1"/>
  <c r="W20" i="1"/>
  <c r="Y20" i="1"/>
  <c r="AA20" i="1"/>
  <c r="AB20" i="1"/>
  <c r="AC20" i="1"/>
  <c r="C21" i="1"/>
  <c r="I21" i="1" s="1"/>
  <c r="G21" i="1"/>
  <c r="J21" i="1"/>
  <c r="K21" i="1" s="1"/>
  <c r="N21" i="1"/>
  <c r="R21" i="1"/>
  <c r="S21" i="1"/>
  <c r="U21" i="1"/>
  <c r="W21" i="1"/>
  <c r="AA21" i="1"/>
  <c r="AB21" i="1"/>
  <c r="AC21" i="1"/>
  <c r="C22" i="1"/>
  <c r="G22" i="1"/>
  <c r="I22" i="1"/>
  <c r="J22" i="1"/>
  <c r="K22" i="1" s="1"/>
  <c r="N22" i="1"/>
  <c r="R22" i="1"/>
  <c r="S22" i="1"/>
  <c r="U22" i="1"/>
  <c r="W22" i="1"/>
  <c r="Y22" i="1"/>
  <c r="AA22" i="1"/>
  <c r="AB22" i="1"/>
  <c r="AC22" i="1"/>
  <c r="J23" i="1"/>
  <c r="R23" i="1"/>
  <c r="R25" i="1" s="1"/>
  <c r="S25" i="1" s="1"/>
  <c r="AB23" i="1"/>
  <c r="J24" i="1"/>
  <c r="R24" i="1"/>
  <c r="AB24" i="1"/>
  <c r="B25" i="1"/>
  <c r="C25" i="1"/>
  <c r="U25" i="1" s="1"/>
  <c r="D25" i="1"/>
  <c r="E25" i="1"/>
  <c r="F25" i="1"/>
  <c r="G25" i="1"/>
  <c r="H25" i="1"/>
  <c r="J25" i="1" s="1"/>
  <c r="K25" i="1" s="1"/>
  <c r="L25" i="1"/>
  <c r="N25" i="1" s="1"/>
  <c r="M25" i="1"/>
  <c r="O25" i="1"/>
  <c r="P25" i="1"/>
  <c r="Q25" i="1"/>
  <c r="T25" i="1"/>
  <c r="V25" i="1"/>
  <c r="W25" i="1"/>
  <c r="X25" i="1"/>
  <c r="Z25" i="1"/>
  <c r="AA25" i="1"/>
  <c r="AB25" i="1"/>
  <c r="Y21" i="1" l="1"/>
  <c r="Y15" i="1"/>
  <c r="I5" i="1"/>
  <c r="AC25" i="1"/>
  <c r="I25" i="1"/>
  <c r="Y25" i="1"/>
</calcChain>
</file>

<file path=xl/sharedStrings.xml><?xml version="1.0" encoding="utf-8"?>
<sst xmlns="http://schemas.openxmlformats.org/spreadsheetml/2006/main" count="66" uniqueCount="57">
  <si>
    <t>鶴見</t>
  </si>
  <si>
    <t>神奈川</t>
  </si>
  <si>
    <t>西</t>
  </si>
  <si>
    <t>中</t>
  </si>
  <si>
    <t>南</t>
  </si>
  <si>
    <t>港南</t>
  </si>
  <si>
    <t>旭</t>
  </si>
  <si>
    <t>磯子</t>
  </si>
  <si>
    <t>金沢</t>
  </si>
  <si>
    <t>港北</t>
  </si>
  <si>
    <t>緑</t>
  </si>
  <si>
    <t>青葉</t>
  </si>
  <si>
    <t>都筑</t>
  </si>
  <si>
    <t>戸塚</t>
  </si>
  <si>
    <t>栄</t>
  </si>
  <si>
    <t>泉</t>
  </si>
  <si>
    <t>瀬谷</t>
  </si>
  <si>
    <t>平成24年度受診者居住区別受診者数</t>
    <rPh sb="6" eb="9">
      <t>ジュシンシャ</t>
    </rPh>
    <rPh sb="9" eb="12">
      <t>キョジュウク</t>
    </rPh>
    <rPh sb="12" eb="13">
      <t>ベツ</t>
    </rPh>
    <phoneticPr fontId="18"/>
  </si>
  <si>
    <t>対象者数</t>
    <rPh sb="0" eb="3">
      <t>タイショウシャ</t>
    </rPh>
    <rPh sb="3" eb="4">
      <t>スウ</t>
    </rPh>
    <phoneticPr fontId="18"/>
  </si>
  <si>
    <t>胃</t>
    <rPh sb="0" eb="1">
      <t>イ</t>
    </rPh>
    <phoneticPr fontId="18"/>
  </si>
  <si>
    <t>子宮
※（2年連続受診者数は減算していません。）</t>
    <rPh sb="0" eb="2">
      <t>シキュウ</t>
    </rPh>
    <rPh sb="6" eb="7">
      <t>ネン</t>
    </rPh>
    <rPh sb="7" eb="9">
      <t>レンゾク</t>
    </rPh>
    <rPh sb="9" eb="12">
      <t>ジュシンシャ</t>
    </rPh>
    <rPh sb="12" eb="13">
      <t>スウ</t>
    </rPh>
    <rPh sb="14" eb="16">
      <t>ゲンサン</t>
    </rPh>
    <phoneticPr fontId="18"/>
  </si>
  <si>
    <t>乳
※（2年連続受診者数は減算していません。）</t>
    <phoneticPr fontId="18"/>
  </si>
  <si>
    <t>大腸</t>
    <rPh sb="0" eb="2">
      <t>ダイチョウ</t>
    </rPh>
    <phoneticPr fontId="18"/>
  </si>
  <si>
    <t>肺</t>
    <rPh sb="0" eb="1">
      <t>ハイ</t>
    </rPh>
    <phoneticPr fontId="18"/>
  </si>
  <si>
    <t>40歳以上
対象者数（男）</t>
    <rPh sb="2" eb="5">
      <t>サイイジョウ</t>
    </rPh>
    <rPh sb="6" eb="9">
      <t>タイショウシャ</t>
    </rPh>
    <rPh sb="9" eb="10">
      <t>スウ</t>
    </rPh>
    <rPh sb="11" eb="12">
      <t>オトコ</t>
    </rPh>
    <phoneticPr fontId="19"/>
  </si>
  <si>
    <t>40歳以上
対象者数（男女）</t>
    <rPh sb="2" eb="5">
      <t>サイイジョウ</t>
    </rPh>
    <rPh sb="6" eb="9">
      <t>タイショウシャ</t>
    </rPh>
    <rPh sb="9" eb="10">
      <t>スウ</t>
    </rPh>
    <rPh sb="11" eb="13">
      <t>ダンジョ</t>
    </rPh>
    <phoneticPr fontId="19"/>
  </si>
  <si>
    <t>40歳以上
対象者数（女）</t>
    <rPh sb="2" eb="5">
      <t>サイイジョウ</t>
    </rPh>
    <rPh sb="6" eb="9">
      <t>タイショウシャ</t>
    </rPh>
    <rPh sb="9" eb="10">
      <t>スウ</t>
    </rPh>
    <rPh sb="11" eb="12">
      <t>オンナ</t>
    </rPh>
    <phoneticPr fontId="19"/>
  </si>
  <si>
    <t>20歳以上
対象者数（女）</t>
    <rPh sb="2" eb="5">
      <t>サイイジョウ</t>
    </rPh>
    <rPh sb="6" eb="9">
      <t>タイショウシャ</t>
    </rPh>
    <rPh sb="9" eb="10">
      <t>スウ</t>
    </rPh>
    <rPh sb="11" eb="12">
      <t>オンナ</t>
    </rPh>
    <phoneticPr fontId="19"/>
  </si>
  <si>
    <t>集団</t>
    <rPh sb="0" eb="2">
      <t>シュウダン</t>
    </rPh>
    <phoneticPr fontId="18"/>
  </si>
  <si>
    <t>受診率
（集団）</t>
    <rPh sb="0" eb="2">
      <t>ジュシン</t>
    </rPh>
    <rPh sb="2" eb="3">
      <t>リツ</t>
    </rPh>
    <rPh sb="5" eb="7">
      <t>シュウダン</t>
    </rPh>
    <phoneticPr fontId="18"/>
  </si>
  <si>
    <t>個別</t>
    <rPh sb="0" eb="2">
      <t>コベツ</t>
    </rPh>
    <phoneticPr fontId="18"/>
  </si>
  <si>
    <t>受診率
（個別）</t>
    <rPh sb="0" eb="2">
      <t>ジュシン</t>
    </rPh>
    <rPh sb="2" eb="3">
      <t>リツ</t>
    </rPh>
    <rPh sb="5" eb="7">
      <t>コベツ</t>
    </rPh>
    <phoneticPr fontId="18"/>
  </si>
  <si>
    <t>総数</t>
    <rPh sb="0" eb="2">
      <t>ソウスウ</t>
    </rPh>
    <phoneticPr fontId="18"/>
  </si>
  <si>
    <t>受診率
（総数）</t>
    <rPh sb="0" eb="2">
      <t>ジュシン</t>
    </rPh>
    <rPh sb="2" eb="3">
      <t>リツ</t>
    </rPh>
    <rPh sb="5" eb="7">
      <t>ソウスウ</t>
    </rPh>
    <phoneticPr fontId="18"/>
  </si>
  <si>
    <t>H23
受診数</t>
    <rPh sb="4" eb="7">
      <t>ジュシンスウ</t>
    </rPh>
    <phoneticPr fontId="18"/>
  </si>
  <si>
    <t>H24
受診数</t>
    <rPh sb="4" eb="7">
      <t>ジュシンスウ</t>
    </rPh>
    <phoneticPr fontId="18"/>
  </si>
  <si>
    <t>受診率※</t>
    <rPh sb="0" eb="2">
      <t>ジュシン</t>
    </rPh>
    <rPh sb="2" eb="3">
      <t>リツ</t>
    </rPh>
    <phoneticPr fontId="18"/>
  </si>
  <si>
    <t>視触診</t>
    <rPh sb="0" eb="3">
      <t>シショクシン</t>
    </rPh>
    <phoneticPr fontId="18"/>
  </si>
  <si>
    <t>視触診
マンモ</t>
    <rPh sb="0" eb="3">
      <t>シショクシン</t>
    </rPh>
    <phoneticPr fontId="18"/>
  </si>
  <si>
    <t>受診数</t>
    <rPh sb="0" eb="3">
      <t>ジュシンスウ</t>
    </rPh>
    <phoneticPr fontId="18"/>
  </si>
  <si>
    <t>受診率</t>
    <rPh sb="0" eb="2">
      <t>ジュシン</t>
    </rPh>
    <rPh sb="2" eb="3">
      <t>リツ</t>
    </rPh>
    <phoneticPr fontId="18"/>
  </si>
  <si>
    <t>市民病院</t>
    <rPh sb="0" eb="2">
      <t>シミン</t>
    </rPh>
    <rPh sb="2" eb="4">
      <t>ビョウイン</t>
    </rPh>
    <phoneticPr fontId="18"/>
  </si>
  <si>
    <t>受診率
（市民病院）</t>
    <rPh sb="0" eb="2">
      <t>ジュシン</t>
    </rPh>
    <rPh sb="2" eb="3">
      <t>リツ</t>
    </rPh>
    <rPh sb="5" eb="7">
      <t>シミン</t>
    </rPh>
    <rPh sb="7" eb="9">
      <t>ビョウイン</t>
    </rPh>
    <phoneticPr fontId="18"/>
  </si>
  <si>
    <t>保土ケ谷</t>
    <phoneticPr fontId="18"/>
  </si>
  <si>
    <t>市外（転出者）</t>
    <rPh sb="0" eb="2">
      <t>シガイ</t>
    </rPh>
    <rPh sb="3" eb="5">
      <t>テンシュツ</t>
    </rPh>
    <rPh sb="5" eb="6">
      <t>シャ</t>
    </rPh>
    <phoneticPr fontId="18"/>
  </si>
  <si>
    <t>市外（被災者）</t>
    <rPh sb="0" eb="2">
      <t>シガイ</t>
    </rPh>
    <rPh sb="3" eb="6">
      <t>ヒサイシャ</t>
    </rPh>
    <phoneticPr fontId="18"/>
  </si>
  <si>
    <t>横浜市</t>
    <rPh sb="0" eb="3">
      <t>ヨコハマシ</t>
    </rPh>
    <phoneticPr fontId="18"/>
  </si>
  <si>
    <t>受診者数について：各医療機関からの請求件数を基に算出</t>
    <rPh sb="0" eb="3">
      <t>ジュシンシャ</t>
    </rPh>
    <rPh sb="3" eb="4">
      <t>スウ</t>
    </rPh>
    <rPh sb="9" eb="12">
      <t>カクイリョウ</t>
    </rPh>
    <rPh sb="12" eb="14">
      <t>キカン</t>
    </rPh>
    <rPh sb="17" eb="19">
      <t>セイキュウ</t>
    </rPh>
    <rPh sb="19" eb="21">
      <t>ケンスウ</t>
    </rPh>
    <rPh sb="22" eb="23">
      <t>モト</t>
    </rPh>
    <rPh sb="24" eb="26">
      <t>サンシュツ</t>
    </rPh>
    <phoneticPr fontId="18"/>
  </si>
  <si>
    <t>対象者数について：国の基準に基づいて算出</t>
    <rPh sb="0" eb="3">
      <t>タイショウシャ</t>
    </rPh>
    <rPh sb="3" eb="4">
      <t>スウ</t>
    </rPh>
    <rPh sb="9" eb="10">
      <t>クニ</t>
    </rPh>
    <rPh sb="11" eb="13">
      <t>キジュン</t>
    </rPh>
    <rPh sb="14" eb="15">
      <t>モト</t>
    </rPh>
    <rPh sb="18" eb="20">
      <t>サンシュツ</t>
    </rPh>
    <phoneticPr fontId="18"/>
  </si>
  <si>
    <t>①市区町村人口-②就業者数+③農林水産業従事者</t>
    <rPh sb="1" eb="3">
      <t>シク</t>
    </rPh>
    <rPh sb="3" eb="5">
      <t>チョウソン</t>
    </rPh>
    <rPh sb="5" eb="7">
      <t>ジンコウ</t>
    </rPh>
    <rPh sb="9" eb="12">
      <t>シュウギョウシャ</t>
    </rPh>
    <rPh sb="12" eb="13">
      <t>スウ</t>
    </rPh>
    <rPh sb="15" eb="17">
      <t>ノウリン</t>
    </rPh>
    <rPh sb="17" eb="20">
      <t>スイサンギョウ</t>
    </rPh>
    <rPh sb="20" eb="23">
      <t>ジュウジシャ</t>
    </rPh>
    <phoneticPr fontId="18"/>
  </si>
  <si>
    <t>※国勢調査より、①～③の該当の性別、年齢階級別の人口で算出</t>
    <rPh sb="1" eb="3">
      <t>コクセイ</t>
    </rPh>
    <rPh sb="3" eb="5">
      <t>チョウサ</t>
    </rPh>
    <rPh sb="12" eb="14">
      <t>ガイトウ</t>
    </rPh>
    <rPh sb="15" eb="17">
      <t>セイベツ</t>
    </rPh>
    <rPh sb="18" eb="20">
      <t>ネンレイ</t>
    </rPh>
    <rPh sb="20" eb="22">
      <t>カイキュウ</t>
    </rPh>
    <rPh sb="22" eb="23">
      <t>ベツ</t>
    </rPh>
    <rPh sb="24" eb="26">
      <t>ジンコウ</t>
    </rPh>
    <rPh sb="27" eb="29">
      <t>サンシュツ</t>
    </rPh>
    <phoneticPr fontId="18"/>
  </si>
  <si>
    <t>受診率算出式：国の基準に基づいて算出</t>
    <rPh sb="0" eb="2">
      <t>ジュシン</t>
    </rPh>
    <rPh sb="2" eb="3">
      <t>リツ</t>
    </rPh>
    <rPh sb="3" eb="5">
      <t>サンシュツ</t>
    </rPh>
    <rPh sb="5" eb="6">
      <t>シキ</t>
    </rPh>
    <rPh sb="7" eb="8">
      <t>クニ</t>
    </rPh>
    <rPh sb="9" eb="11">
      <t>キジュン</t>
    </rPh>
    <rPh sb="12" eb="13">
      <t>モト</t>
    </rPh>
    <rPh sb="16" eb="18">
      <t>サンシュツ</t>
    </rPh>
    <phoneticPr fontId="18"/>
  </si>
  <si>
    <t>・胃、肺、大腸がん（年度に1回の受診）</t>
    <rPh sb="1" eb="2">
      <t>イ</t>
    </rPh>
    <rPh sb="3" eb="4">
      <t>ハイ</t>
    </rPh>
    <rPh sb="5" eb="7">
      <t>ダイチョウ</t>
    </rPh>
    <rPh sb="10" eb="12">
      <t>ネンド</t>
    </rPh>
    <rPh sb="14" eb="15">
      <t>カイ</t>
    </rPh>
    <rPh sb="16" eb="18">
      <t>ジュシン</t>
    </rPh>
    <phoneticPr fontId="18"/>
  </si>
  <si>
    <t>受診率=当該年度受診者数／当該年度対象者数×100</t>
    <rPh sb="0" eb="2">
      <t>ジュシン</t>
    </rPh>
    <rPh sb="2" eb="3">
      <t>リツ</t>
    </rPh>
    <rPh sb="4" eb="6">
      <t>トウガイ</t>
    </rPh>
    <rPh sb="6" eb="8">
      <t>ネンド</t>
    </rPh>
    <rPh sb="8" eb="11">
      <t>ジュシンシャ</t>
    </rPh>
    <rPh sb="11" eb="12">
      <t>スウ</t>
    </rPh>
    <rPh sb="13" eb="15">
      <t>トウガイ</t>
    </rPh>
    <rPh sb="15" eb="17">
      <t>ネンド</t>
    </rPh>
    <rPh sb="17" eb="20">
      <t>タイショウシャ</t>
    </rPh>
    <rPh sb="20" eb="21">
      <t>スウ</t>
    </rPh>
    <phoneticPr fontId="18"/>
  </si>
  <si>
    <t>受診率=（前年度の受診者数+当該年度の受診者数）／当該年度の対象者数×100</t>
    <rPh sb="0" eb="2">
      <t>ジュシン</t>
    </rPh>
    <rPh sb="2" eb="3">
      <t>リツ</t>
    </rPh>
    <rPh sb="5" eb="8">
      <t>ゼンネンド</t>
    </rPh>
    <rPh sb="9" eb="12">
      <t>ジュシンシャ</t>
    </rPh>
    <rPh sb="12" eb="13">
      <t>スウ</t>
    </rPh>
    <rPh sb="14" eb="16">
      <t>トウガイ</t>
    </rPh>
    <rPh sb="16" eb="18">
      <t>ネンド</t>
    </rPh>
    <rPh sb="19" eb="22">
      <t>ジュシンシャ</t>
    </rPh>
    <rPh sb="22" eb="23">
      <t>スウ</t>
    </rPh>
    <rPh sb="25" eb="27">
      <t>トウガイ</t>
    </rPh>
    <rPh sb="27" eb="29">
      <t>ネンド</t>
    </rPh>
    <rPh sb="30" eb="33">
      <t>タイショウシャ</t>
    </rPh>
    <rPh sb="33" eb="34">
      <t>スウ</t>
    </rPh>
    <phoneticPr fontId="18"/>
  </si>
  <si>
    <t>・子宮、乳がん（2年度に1回の受診）　※区別の2年連続受診者数不明のため減算はしていない</t>
    <rPh sb="1" eb="3">
      <t>シキュウ</t>
    </rPh>
    <rPh sb="4" eb="5">
      <t>ニュウ</t>
    </rPh>
    <rPh sb="9" eb="11">
      <t>ネンド</t>
    </rPh>
    <rPh sb="13" eb="14">
      <t>カイ</t>
    </rPh>
    <rPh sb="15" eb="17">
      <t>ジュシン</t>
    </rPh>
    <rPh sb="20" eb="22">
      <t>クベツ</t>
    </rPh>
    <rPh sb="24" eb="25">
      <t>ネン</t>
    </rPh>
    <rPh sb="25" eb="27">
      <t>レンゾク</t>
    </rPh>
    <rPh sb="27" eb="30">
      <t>ジュシンシャ</t>
    </rPh>
    <rPh sb="30" eb="31">
      <t>スウ</t>
    </rPh>
    <rPh sb="31" eb="33">
      <t>フメイ</t>
    </rPh>
    <rPh sb="36" eb="38">
      <t>ゲンサン</t>
    </rPh>
    <phoneticPr fontId="18"/>
  </si>
  <si>
    <t>※国基準受診率=（前年度の受診者数+当該年度の受診者数-2年連続受診者数）／当該年度の対象者数×100</t>
    <rPh sb="1" eb="2">
      <t>クニ</t>
    </rPh>
    <rPh sb="2" eb="4">
      <t>キジュン</t>
    </rPh>
    <rPh sb="4" eb="6">
      <t>ジュシン</t>
    </rPh>
    <rPh sb="6" eb="7">
      <t>リツ</t>
    </rPh>
    <rPh sb="29" eb="30">
      <t>ネン</t>
    </rPh>
    <rPh sb="30" eb="32">
      <t>レンゾク</t>
    </rPh>
    <rPh sb="32" eb="35">
      <t>ジュシンシャ</t>
    </rPh>
    <rPh sb="35" eb="36">
      <t>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</si>
</sst>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2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5" borderId="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63">
    <xf numFmtId="0" fontId="0" fillId="0" borderId="0" xfId="0"/>
    <xf numFmtId="0" fontId="0" fillId="0" borderId="0" xfId="0" applyFill="1"/>
    <xf numFmtId="0" fontId="0" fillId="0" borderId="11" xfId="0" applyBorder="1"/>
    <xf numFmtId="0" fontId="0" fillId="0" borderId="16" xfId="0" applyBorder="1"/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177" fontId="6" fillId="0" borderId="24" xfId="33" applyNumberFormat="1" applyBorder="1" applyAlignment="1">
      <alignment vertical="center"/>
    </xf>
    <xf numFmtId="38" fontId="6" fillId="0" borderId="24" xfId="33" applyBorder="1" applyAlignment="1">
      <alignment vertical="center"/>
    </xf>
    <xf numFmtId="38" fontId="6" fillId="18" borderId="24" xfId="33" applyFill="1" applyBorder="1" applyAlignment="1">
      <alignment vertical="center"/>
    </xf>
    <xf numFmtId="38" fontId="6" fillId="0" borderId="24" xfId="33" applyFill="1" applyBorder="1" applyAlignment="1">
      <alignment vertical="center"/>
    </xf>
    <xf numFmtId="3" fontId="6" fillId="0" borderId="24" xfId="33" applyNumberFormat="1" applyBorder="1" applyAlignment="1">
      <alignment vertical="center"/>
    </xf>
    <xf numFmtId="177" fontId="6" fillId="0" borderId="27" xfId="33" applyNumberFormat="1" applyBorder="1" applyAlignment="1">
      <alignment vertical="center"/>
    </xf>
    <xf numFmtId="0" fontId="0" fillId="0" borderId="0" xfId="0" applyAlignment="1">
      <alignment vertical="center"/>
    </xf>
    <xf numFmtId="0" fontId="0" fillId="19" borderId="26" xfId="0" applyFill="1" applyBorder="1" applyAlignment="1">
      <alignment vertical="center"/>
    </xf>
    <xf numFmtId="176" fontId="0" fillId="19" borderId="24" xfId="0" applyNumberFormat="1" applyFill="1" applyBorder="1" applyAlignment="1">
      <alignment vertical="center"/>
    </xf>
    <xf numFmtId="177" fontId="6" fillId="19" borderId="24" xfId="33" applyNumberFormat="1" applyFill="1" applyBorder="1" applyAlignment="1">
      <alignment vertical="center"/>
    </xf>
    <xf numFmtId="38" fontId="6" fillId="19" borderId="24" xfId="33" applyFill="1" applyBorder="1" applyAlignment="1">
      <alignment vertical="center"/>
    </xf>
    <xf numFmtId="3" fontId="6" fillId="19" borderId="24" xfId="33" applyNumberFormat="1" applyFill="1" applyBorder="1" applyAlignment="1">
      <alignment vertical="center"/>
    </xf>
    <xf numFmtId="177" fontId="6" fillId="19" borderId="27" xfId="33" applyNumberFormat="1" applyFill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7" fontId="6" fillId="0" borderId="28" xfId="33" applyNumberFormat="1" applyBorder="1" applyAlignment="1">
      <alignment vertical="center"/>
    </xf>
    <xf numFmtId="177" fontId="6" fillId="0" borderId="28" xfId="33" applyNumberFormat="1" applyFill="1" applyBorder="1" applyAlignment="1">
      <alignment vertical="center"/>
    </xf>
    <xf numFmtId="177" fontId="6" fillId="0" borderId="29" xfId="33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19" borderId="30" xfId="0" applyFill="1" applyBorder="1" applyAlignment="1">
      <alignment vertical="center"/>
    </xf>
    <xf numFmtId="176" fontId="0" fillId="19" borderId="31" xfId="0" applyNumberFormat="1" applyFill="1" applyBorder="1" applyAlignment="1">
      <alignment vertical="center"/>
    </xf>
    <xf numFmtId="177" fontId="6" fillId="19" borderId="31" xfId="33" applyNumberFormat="1" applyFill="1" applyBorder="1" applyAlignment="1">
      <alignment vertical="center"/>
    </xf>
    <xf numFmtId="38" fontId="6" fillId="19" borderId="31" xfId="33" applyFill="1" applyBorder="1" applyAlignment="1">
      <alignment vertical="center"/>
    </xf>
    <xf numFmtId="38" fontId="6" fillId="18" borderId="31" xfId="33" applyFill="1" applyBorder="1" applyAlignment="1">
      <alignment vertical="center"/>
    </xf>
    <xf numFmtId="3" fontId="6" fillId="19" borderId="31" xfId="33" applyNumberFormat="1" applyFill="1" applyBorder="1" applyAlignment="1">
      <alignment vertical="center"/>
    </xf>
    <xf numFmtId="38" fontId="6" fillId="19" borderId="31" xfId="33" applyFont="1" applyFill="1" applyBorder="1" applyAlignment="1">
      <alignment vertical="center"/>
    </xf>
    <xf numFmtId="177" fontId="6" fillId="19" borderId="32" xfId="33" applyNumberFormat="1" applyFill="1" applyBorder="1" applyAlignment="1">
      <alignment vertical="center"/>
    </xf>
    <xf numFmtId="0" fontId="20" fillId="0" borderId="0" xfId="0" applyFont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9" fillId="0" borderId="10" xfId="0" applyFont="1" applyBorder="1" applyAlignment="1">
      <alignment horizontal="left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4">
    <dxf>
      <font>
        <condense val="0"/>
        <extend val="0"/>
        <color indexed="14"/>
      </font>
    </dxf>
    <dxf>
      <font>
        <condense val="0"/>
        <extend val="0"/>
        <u val="none"/>
        <color auto="1"/>
      </font>
    </dxf>
    <dxf>
      <font>
        <condense val="0"/>
        <extend val="0"/>
        <color indexed="14"/>
      </font>
    </dxf>
    <dxf>
      <font>
        <condense val="0"/>
        <extend val="0"/>
        <u val="none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8"/>
  <sheetViews>
    <sheetView showGridLines="0" tabSelected="1" zoomScaleNormal="75" zoomScaleSheetLayoutView="75" workbookViewId="0">
      <pane xSplit="5" ySplit="4" topLeftCell="F5" activePane="bottomRight" state="frozen"/>
      <selection pane="topRight" activeCell="F1" sqref="F1"/>
      <selection pane="bottomLeft" activeCell="A5" sqref="A5"/>
      <selection pane="bottomRight" sqref="A1:N1"/>
    </sheetView>
  </sheetViews>
  <sheetFormatPr defaultRowHeight="13.5"/>
  <cols>
    <col min="1" max="1" width="13.5" bestFit="1" customWidth="1"/>
    <col min="2" max="2" width="13.375" hidden="1" customWidth="1"/>
    <col min="3" max="3" width="15.5" bestFit="1" customWidth="1"/>
    <col min="4" max="5" width="13.375" bestFit="1" customWidth="1"/>
    <col min="6" max="7" width="8.875" customWidth="1"/>
    <col min="8" max="8" width="8.875" bestFit="1" customWidth="1"/>
    <col min="9" max="9" width="11.5" customWidth="1"/>
    <col min="10" max="12" width="8.875" customWidth="1"/>
    <col min="13" max="13" width="8.875" bestFit="1" customWidth="1"/>
    <col min="14" max="14" width="8.875" customWidth="1"/>
    <col min="15" max="16" width="7.5" hidden="1" customWidth="1"/>
    <col min="17" max="18" width="8.875" style="1" bestFit="1" customWidth="1"/>
    <col min="19" max="19" width="8.875" customWidth="1"/>
    <col min="21" max="24" width="8.875" customWidth="1"/>
    <col min="25" max="25" width="11.5" bestFit="1" customWidth="1"/>
    <col min="26" max="26" width="8.875" customWidth="1"/>
    <col min="27" max="27" width="11.5" bestFit="1" customWidth="1"/>
    <col min="28" max="29" width="8.875" customWidth="1"/>
  </cols>
  <sheetData>
    <row r="1" spans="1:29" ht="21.95" customHeight="1" thickBot="1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29" ht="24" customHeight="1">
      <c r="A2" s="2"/>
      <c r="B2" s="42" t="s">
        <v>18</v>
      </c>
      <c r="C2" s="43"/>
      <c r="D2" s="43"/>
      <c r="E2" s="48"/>
      <c r="F2" s="42" t="s">
        <v>19</v>
      </c>
      <c r="G2" s="43"/>
      <c r="H2" s="43"/>
      <c r="I2" s="43"/>
      <c r="J2" s="43"/>
      <c r="K2" s="48"/>
      <c r="L2" s="50" t="s">
        <v>20</v>
      </c>
      <c r="M2" s="51"/>
      <c r="N2" s="52"/>
      <c r="O2" s="57" t="s">
        <v>21</v>
      </c>
      <c r="P2" s="58"/>
      <c r="Q2" s="58"/>
      <c r="R2" s="58"/>
      <c r="S2" s="59"/>
      <c r="T2" s="42" t="s">
        <v>22</v>
      </c>
      <c r="U2" s="48"/>
      <c r="V2" s="42" t="s">
        <v>23</v>
      </c>
      <c r="W2" s="43"/>
      <c r="X2" s="43"/>
      <c r="Y2" s="43"/>
      <c r="Z2" s="43"/>
      <c r="AA2" s="43"/>
      <c r="AB2" s="43"/>
      <c r="AC2" s="44"/>
    </row>
    <row r="3" spans="1:29" ht="24" customHeight="1">
      <c r="A3" s="3"/>
      <c r="B3" s="45"/>
      <c r="C3" s="46"/>
      <c r="D3" s="46"/>
      <c r="E3" s="49"/>
      <c r="F3" s="45"/>
      <c r="G3" s="46"/>
      <c r="H3" s="46"/>
      <c r="I3" s="46"/>
      <c r="J3" s="46"/>
      <c r="K3" s="49"/>
      <c r="L3" s="53"/>
      <c r="M3" s="54"/>
      <c r="N3" s="55"/>
      <c r="O3" s="60"/>
      <c r="P3" s="61"/>
      <c r="Q3" s="61"/>
      <c r="R3" s="61"/>
      <c r="S3" s="62"/>
      <c r="T3" s="45"/>
      <c r="U3" s="49"/>
      <c r="V3" s="45"/>
      <c r="W3" s="46"/>
      <c r="X3" s="46"/>
      <c r="Y3" s="46"/>
      <c r="Z3" s="46"/>
      <c r="AA3" s="46"/>
      <c r="AB3" s="46"/>
      <c r="AC3" s="47"/>
    </row>
    <row r="4" spans="1:29" s="12" customFormat="1" ht="30" customHeight="1">
      <c r="A4" s="4"/>
      <c r="B4" s="5" t="s">
        <v>24</v>
      </c>
      <c r="C4" s="6" t="s">
        <v>25</v>
      </c>
      <c r="D4" s="6" t="s">
        <v>26</v>
      </c>
      <c r="E4" s="6" t="s">
        <v>27</v>
      </c>
      <c r="F4" s="6" t="s">
        <v>28</v>
      </c>
      <c r="G4" s="6" t="s">
        <v>29</v>
      </c>
      <c r="H4" s="7" t="s">
        <v>30</v>
      </c>
      <c r="I4" s="8" t="s">
        <v>31</v>
      </c>
      <c r="J4" s="8" t="s">
        <v>32</v>
      </c>
      <c r="K4" s="8" t="s">
        <v>33</v>
      </c>
      <c r="L4" s="8" t="s">
        <v>34</v>
      </c>
      <c r="M4" s="8" t="s">
        <v>35</v>
      </c>
      <c r="N4" s="7" t="s">
        <v>36</v>
      </c>
      <c r="O4" s="7" t="s">
        <v>37</v>
      </c>
      <c r="P4" s="9" t="s">
        <v>38</v>
      </c>
      <c r="Q4" s="8" t="s">
        <v>34</v>
      </c>
      <c r="R4" s="8" t="s">
        <v>35</v>
      </c>
      <c r="S4" s="7" t="s">
        <v>36</v>
      </c>
      <c r="T4" s="7" t="s">
        <v>39</v>
      </c>
      <c r="U4" s="7" t="s">
        <v>40</v>
      </c>
      <c r="V4" s="7" t="s">
        <v>28</v>
      </c>
      <c r="W4" s="8" t="s">
        <v>29</v>
      </c>
      <c r="X4" s="7" t="s">
        <v>41</v>
      </c>
      <c r="Y4" s="8" t="s">
        <v>42</v>
      </c>
      <c r="Z4" s="10" t="s">
        <v>30</v>
      </c>
      <c r="AA4" s="8" t="s">
        <v>31</v>
      </c>
      <c r="AB4" s="7" t="s">
        <v>32</v>
      </c>
      <c r="AC4" s="11" t="s">
        <v>33</v>
      </c>
    </row>
    <row r="5" spans="1:29" s="21" customFormat="1" ht="30" customHeight="1">
      <c r="A5" s="13" t="s">
        <v>0</v>
      </c>
      <c r="B5" s="14">
        <v>25386</v>
      </c>
      <c r="C5" s="14">
        <f t="shared" ref="C5:C22" si="0">B5+D5</f>
        <v>65559</v>
      </c>
      <c r="D5" s="14">
        <v>40173</v>
      </c>
      <c r="E5" s="14">
        <v>55818</v>
      </c>
      <c r="F5" s="14">
        <v>108</v>
      </c>
      <c r="G5" s="15">
        <f t="shared" ref="G5:G22" si="1">F5/$C5</f>
        <v>1.6473710703335926E-3</v>
      </c>
      <c r="H5" s="16">
        <v>3798</v>
      </c>
      <c r="I5" s="15">
        <f t="shared" ref="I5:I22" si="2">H5/$C5</f>
        <v>5.7932549306731342E-2</v>
      </c>
      <c r="J5" s="16">
        <f t="shared" ref="J5:J25" si="3">F5+H5</f>
        <v>3906</v>
      </c>
      <c r="K5" s="15">
        <f t="shared" ref="K5:K22" si="4">J5/$C5</f>
        <v>5.9579920377064936E-2</v>
      </c>
      <c r="L5" s="16">
        <v>6799</v>
      </c>
      <c r="M5" s="16">
        <v>6853</v>
      </c>
      <c r="N5" s="15">
        <f t="shared" ref="N5:N22" si="5">(L5+M5)/$E5</f>
        <v>0.24458060123974346</v>
      </c>
      <c r="O5" s="17">
        <v>249</v>
      </c>
      <c r="P5" s="17">
        <v>3102</v>
      </c>
      <c r="Q5" s="14">
        <v>3765</v>
      </c>
      <c r="R5" s="18">
        <f t="shared" ref="R5:R24" si="6">O5+P5</f>
        <v>3351</v>
      </c>
      <c r="S5" s="15">
        <f t="shared" ref="S5:S22" si="7">(Q5+R5)/$D5</f>
        <v>0.17713389590023149</v>
      </c>
      <c r="T5" s="16">
        <v>8394</v>
      </c>
      <c r="U5" s="15">
        <f t="shared" ref="U5:U22" si="8">T5/$C5</f>
        <v>0.12803734041092757</v>
      </c>
      <c r="V5" s="19">
        <v>208</v>
      </c>
      <c r="W5" s="15">
        <f t="shared" ref="W5:W22" si="9">V5/$C5</f>
        <v>3.1727146539758081E-3</v>
      </c>
      <c r="X5" s="19">
        <v>99</v>
      </c>
      <c r="Y5" s="15">
        <f t="shared" ref="Y5:Y22" si="10">X5/$C5</f>
        <v>1.5100901478057932E-3</v>
      </c>
      <c r="Z5" s="18">
        <v>664</v>
      </c>
      <c r="AA5" s="15">
        <f t="shared" ref="AA5:AA22" si="11">Z5/$C5</f>
        <v>1.012828139538431E-2</v>
      </c>
      <c r="AB5" s="18">
        <f t="shared" ref="AB5:AB25" si="12">V5+X5+Z5</f>
        <v>971</v>
      </c>
      <c r="AC5" s="20">
        <f t="shared" ref="AC5:AC22" si="13">(V5+X5+Z5)/$C5</f>
        <v>1.4811086197165911E-2</v>
      </c>
    </row>
    <row r="6" spans="1:29" s="21" customFormat="1" ht="30" customHeight="1">
      <c r="A6" s="22" t="s">
        <v>1</v>
      </c>
      <c r="B6" s="23">
        <v>21423</v>
      </c>
      <c r="C6" s="23">
        <f t="shared" si="0"/>
        <v>58249</v>
      </c>
      <c r="D6" s="23">
        <v>36826</v>
      </c>
      <c r="E6" s="23">
        <v>50802</v>
      </c>
      <c r="F6" s="23">
        <v>221</v>
      </c>
      <c r="G6" s="24">
        <f t="shared" si="1"/>
        <v>3.7940565503270444E-3</v>
      </c>
      <c r="H6" s="25">
        <v>2407</v>
      </c>
      <c r="I6" s="24">
        <f t="shared" si="2"/>
        <v>4.1322597812837987E-2</v>
      </c>
      <c r="J6" s="25">
        <f t="shared" si="3"/>
        <v>2628</v>
      </c>
      <c r="K6" s="24">
        <f t="shared" si="4"/>
        <v>4.5116654363165032E-2</v>
      </c>
      <c r="L6" s="25">
        <v>6525</v>
      </c>
      <c r="M6" s="25">
        <v>6282</v>
      </c>
      <c r="N6" s="24">
        <f t="shared" si="5"/>
        <v>0.25209637415849767</v>
      </c>
      <c r="O6" s="17">
        <v>340</v>
      </c>
      <c r="P6" s="17">
        <v>2710</v>
      </c>
      <c r="Q6" s="23">
        <v>3543</v>
      </c>
      <c r="R6" s="25">
        <f t="shared" si="6"/>
        <v>3050</v>
      </c>
      <c r="S6" s="24">
        <f t="shared" si="7"/>
        <v>0.17903111931787324</v>
      </c>
      <c r="T6" s="25">
        <v>7120</v>
      </c>
      <c r="U6" s="24">
        <f t="shared" si="8"/>
        <v>0.12223385809198441</v>
      </c>
      <c r="V6" s="26">
        <v>234</v>
      </c>
      <c r="W6" s="24">
        <f t="shared" si="9"/>
        <v>4.017236347405106E-3</v>
      </c>
      <c r="X6" s="26">
        <v>365</v>
      </c>
      <c r="Y6" s="24">
        <f t="shared" si="10"/>
        <v>6.2662019948840327E-3</v>
      </c>
      <c r="Z6" s="25">
        <v>974</v>
      </c>
      <c r="AA6" s="24">
        <f t="shared" si="11"/>
        <v>1.6721317104156294E-2</v>
      </c>
      <c r="AB6" s="25">
        <f t="shared" si="12"/>
        <v>1573</v>
      </c>
      <c r="AC6" s="27">
        <f t="shared" si="13"/>
        <v>2.7004755446445431E-2</v>
      </c>
    </row>
    <row r="7" spans="1:29" s="21" customFormat="1" ht="30" customHeight="1">
      <c r="A7" s="13" t="s">
        <v>2</v>
      </c>
      <c r="B7" s="14">
        <v>8938</v>
      </c>
      <c r="C7" s="14">
        <f t="shared" si="0"/>
        <v>24017</v>
      </c>
      <c r="D7" s="14">
        <v>15079</v>
      </c>
      <c r="E7" s="14">
        <v>21122</v>
      </c>
      <c r="F7" s="14">
        <v>73</v>
      </c>
      <c r="G7" s="15">
        <f t="shared" si="1"/>
        <v>3.0395136778115501E-3</v>
      </c>
      <c r="H7" s="16">
        <v>1378</v>
      </c>
      <c r="I7" s="15">
        <f t="shared" si="2"/>
        <v>5.7376025315401591E-2</v>
      </c>
      <c r="J7" s="16">
        <f t="shared" si="3"/>
        <v>1451</v>
      </c>
      <c r="K7" s="15">
        <f t="shared" si="4"/>
        <v>6.0415538993213141E-2</v>
      </c>
      <c r="L7" s="16">
        <v>2563</v>
      </c>
      <c r="M7" s="16">
        <v>2487</v>
      </c>
      <c r="N7" s="15">
        <f t="shared" si="5"/>
        <v>0.23908720765079064</v>
      </c>
      <c r="O7" s="17">
        <v>163</v>
      </c>
      <c r="P7" s="17">
        <v>1234</v>
      </c>
      <c r="Q7" s="14">
        <v>1611</v>
      </c>
      <c r="R7" s="18">
        <f t="shared" si="6"/>
        <v>1397</v>
      </c>
      <c r="S7" s="15">
        <f t="shared" si="7"/>
        <v>0.19948272431858877</v>
      </c>
      <c r="T7" s="16">
        <v>2945</v>
      </c>
      <c r="U7" s="15">
        <f t="shared" si="8"/>
        <v>0.12262147645417829</v>
      </c>
      <c r="V7" s="19">
        <v>145</v>
      </c>
      <c r="W7" s="15">
        <f t="shared" si="9"/>
        <v>6.037390181954449E-3</v>
      </c>
      <c r="X7" s="19">
        <v>108</v>
      </c>
      <c r="Y7" s="15">
        <f t="shared" si="10"/>
        <v>4.4968147562143481E-3</v>
      </c>
      <c r="Z7" s="18">
        <v>735</v>
      </c>
      <c r="AA7" s="15">
        <f t="shared" si="11"/>
        <v>3.0603322646458757E-2</v>
      </c>
      <c r="AB7" s="18">
        <f t="shared" si="12"/>
        <v>988</v>
      </c>
      <c r="AC7" s="20">
        <f t="shared" si="13"/>
        <v>4.1137527584627555E-2</v>
      </c>
    </row>
    <row r="8" spans="1:29" s="21" customFormat="1" ht="30" customHeight="1">
      <c r="A8" s="22" t="s">
        <v>3</v>
      </c>
      <c r="B8" s="23">
        <v>20433</v>
      </c>
      <c r="C8" s="23">
        <f t="shared" si="0"/>
        <v>43392</v>
      </c>
      <c r="D8" s="23">
        <v>22959</v>
      </c>
      <c r="E8" s="23">
        <v>31181</v>
      </c>
      <c r="F8" s="23">
        <v>206</v>
      </c>
      <c r="G8" s="24">
        <f t="shared" si="1"/>
        <v>4.7474188790560473E-3</v>
      </c>
      <c r="H8" s="25">
        <v>1694</v>
      </c>
      <c r="I8" s="24">
        <f t="shared" si="2"/>
        <v>3.9039454277286133E-2</v>
      </c>
      <c r="J8" s="25">
        <f t="shared" si="3"/>
        <v>1900</v>
      </c>
      <c r="K8" s="24">
        <f t="shared" si="4"/>
        <v>4.3786873156342186E-2</v>
      </c>
      <c r="L8" s="25">
        <v>3858</v>
      </c>
      <c r="M8" s="25">
        <v>3903</v>
      </c>
      <c r="N8" s="24">
        <f t="shared" si="5"/>
        <v>0.24890157467688656</v>
      </c>
      <c r="O8" s="17">
        <v>147</v>
      </c>
      <c r="P8" s="17">
        <v>1851</v>
      </c>
      <c r="Q8" s="23">
        <v>2235</v>
      </c>
      <c r="R8" s="25">
        <f t="shared" si="6"/>
        <v>1998</v>
      </c>
      <c r="S8" s="24">
        <f t="shared" si="7"/>
        <v>0.18437214164379981</v>
      </c>
      <c r="T8" s="25">
        <v>4153</v>
      </c>
      <c r="U8" s="24">
        <f t="shared" si="8"/>
        <v>9.5708886430678472E-2</v>
      </c>
      <c r="V8" s="26">
        <v>263</v>
      </c>
      <c r="W8" s="24">
        <f t="shared" si="9"/>
        <v>6.0610250737463123E-3</v>
      </c>
      <c r="X8" s="26">
        <v>56</v>
      </c>
      <c r="Y8" s="24">
        <f t="shared" si="10"/>
        <v>1.2905604719764012E-3</v>
      </c>
      <c r="Z8" s="25">
        <v>228</v>
      </c>
      <c r="AA8" s="24">
        <f t="shared" si="11"/>
        <v>5.2544247787610623E-3</v>
      </c>
      <c r="AB8" s="25">
        <f t="shared" si="12"/>
        <v>547</v>
      </c>
      <c r="AC8" s="27">
        <f t="shared" si="13"/>
        <v>1.2606010324483776E-2</v>
      </c>
    </row>
    <row r="9" spans="1:29" s="21" customFormat="1" ht="30" customHeight="1">
      <c r="A9" s="13" t="s">
        <v>4</v>
      </c>
      <c r="B9" s="14">
        <v>22020</v>
      </c>
      <c r="C9" s="14">
        <f t="shared" si="0"/>
        <v>57295</v>
      </c>
      <c r="D9" s="14">
        <v>35275</v>
      </c>
      <c r="E9" s="14">
        <v>45882</v>
      </c>
      <c r="F9" s="14">
        <v>262</v>
      </c>
      <c r="G9" s="15">
        <f t="shared" si="1"/>
        <v>4.5728248538266861E-3</v>
      </c>
      <c r="H9" s="16">
        <v>1794</v>
      </c>
      <c r="I9" s="15">
        <f t="shared" si="2"/>
        <v>3.1311632777729297E-2</v>
      </c>
      <c r="J9" s="16">
        <f t="shared" si="3"/>
        <v>2056</v>
      </c>
      <c r="K9" s="15">
        <f t="shared" si="4"/>
        <v>3.5884457631555983E-2</v>
      </c>
      <c r="L9" s="16">
        <v>5982</v>
      </c>
      <c r="M9" s="16">
        <v>5643</v>
      </c>
      <c r="N9" s="15">
        <f t="shared" si="5"/>
        <v>0.25336733359487379</v>
      </c>
      <c r="O9" s="17">
        <v>861</v>
      </c>
      <c r="P9" s="17">
        <v>2070</v>
      </c>
      <c r="Q9" s="14">
        <v>3397</v>
      </c>
      <c r="R9" s="18">
        <f t="shared" si="6"/>
        <v>2931</v>
      </c>
      <c r="S9" s="15">
        <f t="shared" si="7"/>
        <v>0.1793905031892275</v>
      </c>
      <c r="T9" s="16">
        <v>6664</v>
      </c>
      <c r="U9" s="15">
        <f t="shared" si="8"/>
        <v>0.11631032376298106</v>
      </c>
      <c r="V9" s="19">
        <v>322</v>
      </c>
      <c r="W9" s="15">
        <f t="shared" si="9"/>
        <v>5.6200366524129502E-3</v>
      </c>
      <c r="X9" s="19">
        <v>145</v>
      </c>
      <c r="Y9" s="15">
        <f t="shared" si="10"/>
        <v>2.5307618465834716E-3</v>
      </c>
      <c r="Z9" s="18">
        <v>736</v>
      </c>
      <c r="AA9" s="15">
        <f t="shared" si="11"/>
        <v>1.2845798062658172E-2</v>
      </c>
      <c r="AB9" s="18">
        <f t="shared" si="12"/>
        <v>1203</v>
      </c>
      <c r="AC9" s="20">
        <f t="shared" si="13"/>
        <v>2.0996596561654594E-2</v>
      </c>
    </row>
    <row r="10" spans="1:29" s="21" customFormat="1" ht="30" customHeight="1">
      <c r="A10" s="22" t="s">
        <v>5</v>
      </c>
      <c r="B10" s="23">
        <v>24025</v>
      </c>
      <c r="C10" s="23">
        <f t="shared" si="0"/>
        <v>64996</v>
      </c>
      <c r="D10" s="23">
        <v>40971</v>
      </c>
      <c r="E10" s="23">
        <v>52127</v>
      </c>
      <c r="F10" s="23">
        <v>401</v>
      </c>
      <c r="G10" s="24">
        <f t="shared" si="1"/>
        <v>6.1696104375653883E-3</v>
      </c>
      <c r="H10" s="25">
        <v>3067</v>
      </c>
      <c r="I10" s="24">
        <f t="shared" si="2"/>
        <v>4.7187519231952739E-2</v>
      </c>
      <c r="J10" s="25">
        <f t="shared" si="3"/>
        <v>3468</v>
      </c>
      <c r="K10" s="24">
        <f t="shared" si="4"/>
        <v>5.3357129669518125E-2</v>
      </c>
      <c r="L10" s="25">
        <v>6258</v>
      </c>
      <c r="M10" s="25">
        <v>5850</v>
      </c>
      <c r="N10" s="24">
        <f t="shared" si="5"/>
        <v>0.23227885740595086</v>
      </c>
      <c r="O10" s="17">
        <v>1395</v>
      </c>
      <c r="P10" s="17">
        <v>2016</v>
      </c>
      <c r="Q10" s="23">
        <v>4122</v>
      </c>
      <c r="R10" s="25">
        <f t="shared" si="6"/>
        <v>3411</v>
      </c>
      <c r="S10" s="24">
        <f t="shared" si="7"/>
        <v>0.18386175587610748</v>
      </c>
      <c r="T10" s="25">
        <v>9066</v>
      </c>
      <c r="U10" s="24">
        <f t="shared" si="8"/>
        <v>0.13948550680041849</v>
      </c>
      <c r="V10" s="26">
        <v>482</v>
      </c>
      <c r="W10" s="24">
        <f t="shared" si="9"/>
        <v>7.4158409748292199E-3</v>
      </c>
      <c r="X10" s="26">
        <v>156</v>
      </c>
      <c r="Y10" s="24">
        <f t="shared" si="10"/>
        <v>2.4001477013970091E-3</v>
      </c>
      <c r="Z10" s="25">
        <v>2020</v>
      </c>
      <c r="AA10" s="24">
        <f t="shared" si="11"/>
        <v>3.107883562065358E-2</v>
      </c>
      <c r="AB10" s="25">
        <f t="shared" si="12"/>
        <v>2658</v>
      </c>
      <c r="AC10" s="27">
        <f t="shared" si="13"/>
        <v>4.0894824296879809E-2</v>
      </c>
    </row>
    <row r="11" spans="1:29" s="21" customFormat="1" ht="30" customHeight="1">
      <c r="A11" s="13" t="s">
        <v>43</v>
      </c>
      <c r="B11" s="14">
        <v>21175</v>
      </c>
      <c r="C11" s="14">
        <f t="shared" si="0"/>
        <v>58480</v>
      </c>
      <c r="D11" s="14">
        <v>37305</v>
      </c>
      <c r="E11" s="14">
        <v>47948</v>
      </c>
      <c r="F11" s="14">
        <v>197</v>
      </c>
      <c r="G11" s="15">
        <f t="shared" si="1"/>
        <v>3.368673050615595E-3</v>
      </c>
      <c r="H11" s="16">
        <v>3654</v>
      </c>
      <c r="I11" s="15">
        <f t="shared" si="2"/>
        <v>6.2482900136798906E-2</v>
      </c>
      <c r="J11" s="16">
        <f t="shared" si="3"/>
        <v>3851</v>
      </c>
      <c r="K11" s="15">
        <f t="shared" si="4"/>
        <v>6.5851573187414497E-2</v>
      </c>
      <c r="L11" s="16">
        <v>5502</v>
      </c>
      <c r="M11" s="16">
        <v>5243</v>
      </c>
      <c r="N11" s="15">
        <f t="shared" si="5"/>
        <v>0.22409693834987904</v>
      </c>
      <c r="O11" s="17">
        <v>139</v>
      </c>
      <c r="P11" s="17">
        <v>3267</v>
      </c>
      <c r="Q11" s="14">
        <v>3772</v>
      </c>
      <c r="R11" s="18">
        <f t="shared" si="6"/>
        <v>3406</v>
      </c>
      <c r="S11" s="15">
        <f t="shared" si="7"/>
        <v>0.19241388553813163</v>
      </c>
      <c r="T11" s="16">
        <v>8412</v>
      </c>
      <c r="U11" s="15">
        <f t="shared" si="8"/>
        <v>0.14384404924760602</v>
      </c>
      <c r="V11" s="19">
        <v>185</v>
      </c>
      <c r="W11" s="15">
        <f t="shared" si="9"/>
        <v>3.1634746922024623E-3</v>
      </c>
      <c r="X11" s="19">
        <v>390</v>
      </c>
      <c r="Y11" s="15">
        <f t="shared" si="10"/>
        <v>6.6689466484268125E-3</v>
      </c>
      <c r="Z11" s="18">
        <v>1447</v>
      </c>
      <c r="AA11" s="15">
        <f t="shared" si="11"/>
        <v>2.4743502051983585E-2</v>
      </c>
      <c r="AB11" s="18">
        <f t="shared" si="12"/>
        <v>2022</v>
      </c>
      <c r="AC11" s="20">
        <f t="shared" si="13"/>
        <v>3.457592339261286E-2</v>
      </c>
    </row>
    <row r="12" spans="1:29" s="21" customFormat="1" ht="30" customHeight="1">
      <c r="A12" s="22" t="s">
        <v>6</v>
      </c>
      <c r="B12" s="23">
        <v>27659</v>
      </c>
      <c r="C12" s="23">
        <f t="shared" si="0"/>
        <v>76714</v>
      </c>
      <c r="D12" s="23">
        <v>49055</v>
      </c>
      <c r="E12" s="23">
        <v>61368</v>
      </c>
      <c r="F12" s="23">
        <v>602</v>
      </c>
      <c r="G12" s="24">
        <f t="shared" si="1"/>
        <v>7.8473290403316218E-3</v>
      </c>
      <c r="H12" s="25">
        <v>4739</v>
      </c>
      <c r="I12" s="24">
        <f t="shared" si="2"/>
        <v>6.1774904189587296E-2</v>
      </c>
      <c r="J12" s="25">
        <f t="shared" si="3"/>
        <v>5341</v>
      </c>
      <c r="K12" s="24">
        <f t="shared" si="4"/>
        <v>6.9622233229918923E-2</v>
      </c>
      <c r="L12" s="25">
        <v>6375</v>
      </c>
      <c r="M12" s="25">
        <v>6614</v>
      </c>
      <c r="N12" s="24">
        <f t="shared" si="5"/>
        <v>0.21165754138964932</v>
      </c>
      <c r="O12" s="17">
        <v>291</v>
      </c>
      <c r="P12" s="17">
        <v>4060</v>
      </c>
      <c r="Q12" s="23">
        <v>4554</v>
      </c>
      <c r="R12" s="25">
        <f t="shared" si="6"/>
        <v>4351</v>
      </c>
      <c r="S12" s="24">
        <f t="shared" si="7"/>
        <v>0.18153093466517176</v>
      </c>
      <c r="T12" s="25">
        <v>10728</v>
      </c>
      <c r="U12" s="24">
        <f t="shared" si="8"/>
        <v>0.13984409625361732</v>
      </c>
      <c r="V12" s="26">
        <v>298</v>
      </c>
      <c r="W12" s="24">
        <f t="shared" si="9"/>
        <v>3.884558229267148E-3</v>
      </c>
      <c r="X12" s="26">
        <v>289</v>
      </c>
      <c r="Y12" s="24">
        <f t="shared" si="10"/>
        <v>3.7672393565711605E-3</v>
      </c>
      <c r="Z12" s="25">
        <v>1830</v>
      </c>
      <c r="AA12" s="24">
        <f t="shared" si="11"/>
        <v>2.3854837448184164E-2</v>
      </c>
      <c r="AB12" s="25">
        <f t="shared" si="12"/>
        <v>2417</v>
      </c>
      <c r="AC12" s="27">
        <f t="shared" si="13"/>
        <v>3.150663503402247E-2</v>
      </c>
    </row>
    <row r="13" spans="1:29" s="21" customFormat="1" ht="30" customHeight="1">
      <c r="A13" s="13" t="s">
        <v>7</v>
      </c>
      <c r="B13" s="14">
        <v>17475</v>
      </c>
      <c r="C13" s="14">
        <f t="shared" si="0"/>
        <v>48204</v>
      </c>
      <c r="D13" s="14">
        <v>30729</v>
      </c>
      <c r="E13" s="14">
        <v>39700</v>
      </c>
      <c r="F13" s="14">
        <v>228</v>
      </c>
      <c r="G13" s="15">
        <f t="shared" si="1"/>
        <v>4.7298979337814292E-3</v>
      </c>
      <c r="H13" s="16">
        <v>2175</v>
      </c>
      <c r="I13" s="15">
        <f t="shared" si="2"/>
        <v>4.5120736868309683E-2</v>
      </c>
      <c r="J13" s="16">
        <f t="shared" si="3"/>
        <v>2403</v>
      </c>
      <c r="K13" s="15">
        <f t="shared" si="4"/>
        <v>4.9850634802091114E-2</v>
      </c>
      <c r="L13" s="16">
        <v>4667</v>
      </c>
      <c r="M13" s="16">
        <v>4450</v>
      </c>
      <c r="N13" s="15">
        <f t="shared" si="5"/>
        <v>0.22964735516372797</v>
      </c>
      <c r="O13" s="17">
        <v>179</v>
      </c>
      <c r="P13" s="17">
        <v>2519</v>
      </c>
      <c r="Q13" s="14">
        <v>2945</v>
      </c>
      <c r="R13" s="18">
        <f t="shared" si="6"/>
        <v>2698</v>
      </c>
      <c r="S13" s="15">
        <f t="shared" si="7"/>
        <v>0.18363760617006736</v>
      </c>
      <c r="T13" s="16">
        <v>5881</v>
      </c>
      <c r="U13" s="15">
        <f t="shared" si="8"/>
        <v>0.12200232345863414</v>
      </c>
      <c r="V13" s="19">
        <v>321</v>
      </c>
      <c r="W13" s="15">
        <f t="shared" si="9"/>
        <v>6.6591984067712225E-3</v>
      </c>
      <c r="X13" s="19">
        <v>79</v>
      </c>
      <c r="Y13" s="15">
        <f t="shared" si="10"/>
        <v>1.6388681437225128E-3</v>
      </c>
      <c r="Z13" s="18">
        <v>1296</v>
      </c>
      <c r="AA13" s="15">
        <f t="shared" si="11"/>
        <v>2.6885735623599701E-2</v>
      </c>
      <c r="AB13" s="18">
        <f t="shared" si="12"/>
        <v>1696</v>
      </c>
      <c r="AC13" s="20">
        <f t="shared" si="13"/>
        <v>3.5183802174093434E-2</v>
      </c>
    </row>
    <row r="14" spans="1:29" s="21" customFormat="1" ht="30" customHeight="1">
      <c r="A14" s="22" t="s">
        <v>8</v>
      </c>
      <c r="B14" s="23">
        <v>21261</v>
      </c>
      <c r="C14" s="23">
        <f t="shared" si="0"/>
        <v>60365</v>
      </c>
      <c r="D14" s="23">
        <v>39104</v>
      </c>
      <c r="E14" s="23">
        <v>49526</v>
      </c>
      <c r="F14" s="23">
        <v>353</v>
      </c>
      <c r="G14" s="24">
        <f t="shared" si="1"/>
        <v>5.8477594632651373E-3</v>
      </c>
      <c r="H14" s="25">
        <v>2045</v>
      </c>
      <c r="I14" s="24">
        <f t="shared" si="2"/>
        <v>3.3877246748943927E-2</v>
      </c>
      <c r="J14" s="25">
        <f t="shared" si="3"/>
        <v>2398</v>
      </c>
      <c r="K14" s="24">
        <f t="shared" si="4"/>
        <v>3.9725006212209063E-2</v>
      </c>
      <c r="L14" s="25">
        <v>5226</v>
      </c>
      <c r="M14" s="25">
        <v>5114</v>
      </c>
      <c r="N14" s="24">
        <f t="shared" si="5"/>
        <v>0.2087792270726487</v>
      </c>
      <c r="O14" s="17">
        <v>230</v>
      </c>
      <c r="P14" s="17">
        <v>3058</v>
      </c>
      <c r="Q14" s="23">
        <v>3572</v>
      </c>
      <c r="R14" s="25">
        <f t="shared" si="6"/>
        <v>3288</v>
      </c>
      <c r="S14" s="24">
        <f t="shared" si="7"/>
        <v>0.17542962356792144</v>
      </c>
      <c r="T14" s="25">
        <v>7664</v>
      </c>
      <c r="U14" s="24">
        <f t="shared" si="8"/>
        <v>0.12696098732709352</v>
      </c>
      <c r="V14" s="26">
        <v>325</v>
      </c>
      <c r="W14" s="24">
        <f t="shared" si="9"/>
        <v>5.383914520003313E-3</v>
      </c>
      <c r="X14" s="26">
        <v>106</v>
      </c>
      <c r="Y14" s="24">
        <f t="shared" si="10"/>
        <v>1.7559844280626191E-3</v>
      </c>
      <c r="Z14" s="25">
        <v>3162</v>
      </c>
      <c r="AA14" s="24">
        <f t="shared" si="11"/>
        <v>5.2381346806924543E-2</v>
      </c>
      <c r="AB14" s="25">
        <f t="shared" si="12"/>
        <v>3593</v>
      </c>
      <c r="AC14" s="27">
        <f t="shared" si="13"/>
        <v>5.9521245754990473E-2</v>
      </c>
    </row>
    <row r="15" spans="1:29" s="21" customFormat="1" ht="30" customHeight="1">
      <c r="A15" s="13" t="s">
        <v>9</v>
      </c>
      <c r="B15" s="14">
        <v>26950</v>
      </c>
      <c r="C15" s="14">
        <f t="shared" si="0"/>
        <v>76337</v>
      </c>
      <c r="D15" s="14">
        <v>49387</v>
      </c>
      <c r="E15" s="14">
        <v>69935</v>
      </c>
      <c r="F15" s="14">
        <v>443</v>
      </c>
      <c r="G15" s="15">
        <f t="shared" si="1"/>
        <v>5.8032146927440168E-3</v>
      </c>
      <c r="H15" s="16">
        <v>3126</v>
      </c>
      <c r="I15" s="15">
        <f t="shared" si="2"/>
        <v>4.0949998035028884E-2</v>
      </c>
      <c r="J15" s="16">
        <f t="shared" si="3"/>
        <v>3569</v>
      </c>
      <c r="K15" s="15">
        <f t="shared" si="4"/>
        <v>4.67532127277729E-2</v>
      </c>
      <c r="L15" s="16">
        <v>9779</v>
      </c>
      <c r="M15" s="16">
        <v>9545</v>
      </c>
      <c r="N15" s="15">
        <f t="shared" si="5"/>
        <v>0.27631371988274828</v>
      </c>
      <c r="O15" s="17">
        <v>392</v>
      </c>
      <c r="P15" s="17">
        <v>4052</v>
      </c>
      <c r="Q15" s="14">
        <v>5218</v>
      </c>
      <c r="R15" s="18">
        <f t="shared" si="6"/>
        <v>4444</v>
      </c>
      <c r="S15" s="15">
        <f t="shared" si="7"/>
        <v>0.19563852835766496</v>
      </c>
      <c r="T15" s="16">
        <v>8758</v>
      </c>
      <c r="U15" s="15">
        <f t="shared" si="8"/>
        <v>0.11472811349673159</v>
      </c>
      <c r="V15" s="19">
        <v>229</v>
      </c>
      <c r="W15" s="15">
        <f t="shared" si="9"/>
        <v>2.9998559021182387E-3</v>
      </c>
      <c r="X15" s="19">
        <v>193</v>
      </c>
      <c r="Y15" s="15">
        <f t="shared" si="10"/>
        <v>2.5282628345363323E-3</v>
      </c>
      <c r="Z15" s="18">
        <v>2797</v>
      </c>
      <c r="AA15" s="15">
        <f t="shared" si="11"/>
        <v>3.6640161389627571E-2</v>
      </c>
      <c r="AB15" s="18">
        <f t="shared" si="12"/>
        <v>3219</v>
      </c>
      <c r="AC15" s="20">
        <f t="shared" si="13"/>
        <v>4.2168280126282147E-2</v>
      </c>
    </row>
    <row r="16" spans="1:29" s="21" customFormat="1" ht="30" customHeight="1">
      <c r="A16" s="22" t="s">
        <v>10</v>
      </c>
      <c r="B16" s="23">
        <v>16543</v>
      </c>
      <c r="C16" s="23">
        <f t="shared" si="0"/>
        <v>46656</v>
      </c>
      <c r="D16" s="23">
        <v>30113</v>
      </c>
      <c r="E16" s="23">
        <v>40455</v>
      </c>
      <c r="F16" s="23">
        <v>449</v>
      </c>
      <c r="G16" s="24">
        <f t="shared" si="1"/>
        <v>9.6236282578875173E-3</v>
      </c>
      <c r="H16" s="25">
        <v>1750</v>
      </c>
      <c r="I16" s="24">
        <f t="shared" si="2"/>
        <v>3.7508573388203015E-2</v>
      </c>
      <c r="J16" s="25">
        <f t="shared" si="3"/>
        <v>2199</v>
      </c>
      <c r="K16" s="24">
        <f t="shared" si="4"/>
        <v>4.7132201646090534E-2</v>
      </c>
      <c r="L16" s="25">
        <v>4999</v>
      </c>
      <c r="M16" s="25">
        <v>4708</v>
      </c>
      <c r="N16" s="24">
        <f t="shared" si="5"/>
        <v>0.23994561858855518</v>
      </c>
      <c r="O16" s="17">
        <v>85</v>
      </c>
      <c r="P16" s="17">
        <v>2405</v>
      </c>
      <c r="Q16" s="23">
        <v>2804</v>
      </c>
      <c r="R16" s="25">
        <f t="shared" si="6"/>
        <v>2490</v>
      </c>
      <c r="S16" s="24">
        <f t="shared" si="7"/>
        <v>0.17580446983030584</v>
      </c>
      <c r="T16" s="25">
        <v>4761</v>
      </c>
      <c r="U16" s="24">
        <f t="shared" si="8"/>
        <v>0.10204475308641975</v>
      </c>
      <c r="V16" s="26">
        <v>327</v>
      </c>
      <c r="W16" s="24">
        <f t="shared" si="9"/>
        <v>7.0087448559670784E-3</v>
      </c>
      <c r="X16" s="26">
        <v>141</v>
      </c>
      <c r="Y16" s="24">
        <f t="shared" si="10"/>
        <v>3.0221193415637861E-3</v>
      </c>
      <c r="Z16" s="25">
        <v>901</v>
      </c>
      <c r="AA16" s="24">
        <f t="shared" si="11"/>
        <v>1.931155692729767E-2</v>
      </c>
      <c r="AB16" s="25">
        <f t="shared" si="12"/>
        <v>1369</v>
      </c>
      <c r="AC16" s="27">
        <f t="shared" si="13"/>
        <v>2.9342421124828533E-2</v>
      </c>
    </row>
    <row r="17" spans="1:30" s="21" customFormat="1" ht="30" customHeight="1">
      <c r="A17" s="13" t="s">
        <v>11</v>
      </c>
      <c r="B17" s="14">
        <v>23856</v>
      </c>
      <c r="C17" s="14">
        <f t="shared" si="0"/>
        <v>75255</v>
      </c>
      <c r="D17" s="14">
        <v>51399</v>
      </c>
      <c r="E17" s="14">
        <v>70201</v>
      </c>
      <c r="F17" s="14">
        <v>406</v>
      </c>
      <c r="G17" s="15">
        <f t="shared" si="1"/>
        <v>5.3949903660886322E-3</v>
      </c>
      <c r="H17" s="16">
        <v>2734</v>
      </c>
      <c r="I17" s="15">
        <f t="shared" si="2"/>
        <v>3.6329811972626407E-2</v>
      </c>
      <c r="J17" s="16">
        <f t="shared" si="3"/>
        <v>3140</v>
      </c>
      <c r="K17" s="15">
        <f t="shared" si="4"/>
        <v>4.1724802338715034E-2</v>
      </c>
      <c r="L17" s="16">
        <v>9271</v>
      </c>
      <c r="M17" s="16">
        <v>8810</v>
      </c>
      <c r="N17" s="15">
        <f t="shared" si="5"/>
        <v>0.25756043361205683</v>
      </c>
      <c r="O17" s="17">
        <v>270</v>
      </c>
      <c r="P17" s="17">
        <v>4724</v>
      </c>
      <c r="Q17" s="14">
        <v>5262</v>
      </c>
      <c r="R17" s="18">
        <f t="shared" si="6"/>
        <v>4994</v>
      </c>
      <c r="S17" s="15">
        <f t="shared" si="7"/>
        <v>0.19953695597190607</v>
      </c>
      <c r="T17" s="18">
        <v>9987</v>
      </c>
      <c r="U17" s="15">
        <f t="shared" si="8"/>
        <v>0.13270879011361372</v>
      </c>
      <c r="V17" s="19">
        <v>368</v>
      </c>
      <c r="W17" s="15">
        <f t="shared" si="9"/>
        <v>4.8900405288685141E-3</v>
      </c>
      <c r="X17" s="19">
        <v>131</v>
      </c>
      <c r="Y17" s="15">
        <f t="shared" si="10"/>
        <v>1.7407481230483025E-3</v>
      </c>
      <c r="Z17" s="18">
        <v>1818</v>
      </c>
      <c r="AA17" s="15">
        <f t="shared" si="11"/>
        <v>2.4157863264899344E-2</v>
      </c>
      <c r="AB17" s="18">
        <f t="shared" si="12"/>
        <v>2317</v>
      </c>
      <c r="AC17" s="20">
        <f t="shared" si="13"/>
        <v>3.0788651916816158E-2</v>
      </c>
    </row>
    <row r="18" spans="1:30" s="21" customFormat="1" ht="30" customHeight="1">
      <c r="A18" s="22" t="s">
        <v>12</v>
      </c>
      <c r="B18" s="23">
        <v>13359</v>
      </c>
      <c r="C18" s="23">
        <f t="shared" si="0"/>
        <v>41724</v>
      </c>
      <c r="D18" s="23">
        <v>28365</v>
      </c>
      <c r="E18" s="23">
        <v>41151</v>
      </c>
      <c r="F18" s="23">
        <v>265</v>
      </c>
      <c r="G18" s="24">
        <f t="shared" si="1"/>
        <v>6.3512606653245134E-3</v>
      </c>
      <c r="H18" s="25">
        <v>1779</v>
      </c>
      <c r="I18" s="24">
        <f t="shared" si="2"/>
        <v>4.2637331032499282E-2</v>
      </c>
      <c r="J18" s="25">
        <f t="shared" si="3"/>
        <v>2044</v>
      </c>
      <c r="K18" s="24">
        <f t="shared" si="4"/>
        <v>4.8988591697823797E-2</v>
      </c>
      <c r="L18" s="25">
        <v>7677</v>
      </c>
      <c r="M18" s="25">
        <v>7952</v>
      </c>
      <c r="N18" s="24">
        <f t="shared" si="5"/>
        <v>0.37979635974824427</v>
      </c>
      <c r="O18" s="17">
        <v>590</v>
      </c>
      <c r="P18" s="17">
        <v>2639</v>
      </c>
      <c r="Q18" s="23">
        <v>3444</v>
      </c>
      <c r="R18" s="25">
        <f t="shared" si="6"/>
        <v>3229</v>
      </c>
      <c r="S18" s="24">
        <f t="shared" si="7"/>
        <v>0.2352547153181738</v>
      </c>
      <c r="T18" s="25">
        <v>5562</v>
      </c>
      <c r="U18" s="24">
        <f t="shared" si="8"/>
        <v>0.13330457290767903</v>
      </c>
      <c r="V18" s="26">
        <v>312</v>
      </c>
      <c r="W18" s="24">
        <f t="shared" si="9"/>
        <v>7.477710670117918E-3</v>
      </c>
      <c r="X18" s="26">
        <v>88</v>
      </c>
      <c r="Y18" s="24">
        <f t="shared" si="10"/>
        <v>2.1090978813153101E-3</v>
      </c>
      <c r="Z18" s="25">
        <v>2086</v>
      </c>
      <c r="AA18" s="24">
        <f t="shared" si="11"/>
        <v>4.9995206595724283E-2</v>
      </c>
      <c r="AB18" s="25">
        <f t="shared" si="12"/>
        <v>2486</v>
      </c>
      <c r="AC18" s="27">
        <f t="shared" si="13"/>
        <v>5.958201514715751E-2</v>
      </c>
    </row>
    <row r="19" spans="1:30" s="21" customFormat="1" ht="30" customHeight="1">
      <c r="A19" s="13" t="s">
        <v>13</v>
      </c>
      <c r="B19" s="14">
        <v>26009</v>
      </c>
      <c r="C19" s="14">
        <f t="shared" si="0"/>
        <v>73765</v>
      </c>
      <c r="D19" s="14">
        <v>47756</v>
      </c>
      <c r="E19" s="14">
        <v>63029</v>
      </c>
      <c r="F19" s="14">
        <v>244</v>
      </c>
      <c r="G19" s="15">
        <f t="shared" si="1"/>
        <v>3.3078018030231141E-3</v>
      </c>
      <c r="H19" s="16">
        <v>3605</v>
      </c>
      <c r="I19" s="15">
        <f t="shared" si="2"/>
        <v>4.8871415983189857E-2</v>
      </c>
      <c r="J19" s="16">
        <f t="shared" si="3"/>
        <v>3849</v>
      </c>
      <c r="K19" s="15">
        <f t="shared" si="4"/>
        <v>5.2179217786212977E-2</v>
      </c>
      <c r="L19" s="16">
        <v>7010</v>
      </c>
      <c r="M19" s="16">
        <v>6866</v>
      </c>
      <c r="N19" s="15">
        <f t="shared" si="5"/>
        <v>0.2201526281552936</v>
      </c>
      <c r="O19" s="17">
        <v>184</v>
      </c>
      <c r="P19" s="17">
        <v>4350</v>
      </c>
      <c r="Q19" s="14">
        <v>5303</v>
      </c>
      <c r="R19" s="18">
        <f t="shared" si="6"/>
        <v>4534</v>
      </c>
      <c r="S19" s="15">
        <f t="shared" si="7"/>
        <v>0.20598458832398023</v>
      </c>
      <c r="T19" s="16">
        <v>10319</v>
      </c>
      <c r="U19" s="15">
        <f t="shared" si="8"/>
        <v>0.13989019182539145</v>
      </c>
      <c r="V19" s="19">
        <v>285</v>
      </c>
      <c r="W19" s="15">
        <f t="shared" si="9"/>
        <v>3.863620958449129E-3</v>
      </c>
      <c r="X19" s="19">
        <v>222</v>
      </c>
      <c r="Y19" s="15">
        <f t="shared" si="10"/>
        <v>3.0095573781603741E-3</v>
      </c>
      <c r="Z19" s="18">
        <v>2111</v>
      </c>
      <c r="AA19" s="15">
        <f t="shared" si="11"/>
        <v>2.861790822205653E-2</v>
      </c>
      <c r="AB19" s="18">
        <f t="shared" si="12"/>
        <v>2618</v>
      </c>
      <c r="AC19" s="20">
        <f t="shared" si="13"/>
        <v>3.5491086558666035E-2</v>
      </c>
    </row>
    <row r="20" spans="1:30" s="21" customFormat="1" ht="30" customHeight="1">
      <c r="A20" s="22" t="s">
        <v>14</v>
      </c>
      <c r="B20" s="23">
        <v>14250</v>
      </c>
      <c r="C20" s="23">
        <f t="shared" si="0"/>
        <v>38970</v>
      </c>
      <c r="D20" s="23">
        <v>24720</v>
      </c>
      <c r="E20" s="23">
        <v>31206</v>
      </c>
      <c r="F20" s="23">
        <v>522</v>
      </c>
      <c r="G20" s="24">
        <f t="shared" si="1"/>
        <v>1.3394919168591224E-2</v>
      </c>
      <c r="H20" s="25">
        <v>1627</v>
      </c>
      <c r="I20" s="24">
        <f t="shared" si="2"/>
        <v>4.175006415191173E-2</v>
      </c>
      <c r="J20" s="25">
        <f t="shared" si="3"/>
        <v>2149</v>
      </c>
      <c r="K20" s="24">
        <f t="shared" si="4"/>
        <v>5.5144983320502952E-2</v>
      </c>
      <c r="L20" s="25">
        <v>2665</v>
      </c>
      <c r="M20" s="25">
        <v>2434</v>
      </c>
      <c r="N20" s="24">
        <f t="shared" si="5"/>
        <v>0.1633980644747805</v>
      </c>
      <c r="O20" s="17">
        <v>683</v>
      </c>
      <c r="P20" s="17">
        <v>962</v>
      </c>
      <c r="Q20" s="23">
        <v>2047</v>
      </c>
      <c r="R20" s="25">
        <f t="shared" si="6"/>
        <v>1645</v>
      </c>
      <c r="S20" s="24">
        <f t="shared" si="7"/>
        <v>0.14935275080906149</v>
      </c>
      <c r="T20" s="25">
        <v>4364</v>
      </c>
      <c r="U20" s="24">
        <f t="shared" si="8"/>
        <v>0.11198357711059789</v>
      </c>
      <c r="V20" s="26">
        <v>449</v>
      </c>
      <c r="W20" s="24">
        <f t="shared" si="9"/>
        <v>1.1521683346163715E-2</v>
      </c>
      <c r="X20" s="26">
        <v>96</v>
      </c>
      <c r="Y20" s="24">
        <f t="shared" si="10"/>
        <v>2.4634334103156275E-3</v>
      </c>
      <c r="Z20" s="25">
        <v>738</v>
      </c>
      <c r="AA20" s="24">
        <f t="shared" si="11"/>
        <v>1.8937644341801386E-2</v>
      </c>
      <c r="AB20" s="25">
        <f t="shared" si="12"/>
        <v>1283</v>
      </c>
      <c r="AC20" s="27">
        <f t="shared" si="13"/>
        <v>3.2922761098280726E-2</v>
      </c>
    </row>
    <row r="21" spans="1:30" s="21" customFormat="1" ht="30" customHeight="1">
      <c r="A21" s="13" t="s">
        <v>15</v>
      </c>
      <c r="B21" s="14">
        <v>16344</v>
      </c>
      <c r="C21" s="14">
        <f t="shared" si="0"/>
        <v>45991</v>
      </c>
      <c r="D21" s="14">
        <v>29647</v>
      </c>
      <c r="E21" s="14">
        <v>37753</v>
      </c>
      <c r="F21" s="14">
        <v>243</v>
      </c>
      <c r="G21" s="15">
        <f t="shared" si="1"/>
        <v>5.2836424517840449E-3</v>
      </c>
      <c r="H21" s="16">
        <v>1875</v>
      </c>
      <c r="I21" s="15">
        <f t="shared" si="2"/>
        <v>4.0768846078580591E-2</v>
      </c>
      <c r="J21" s="16">
        <f t="shared" si="3"/>
        <v>2118</v>
      </c>
      <c r="K21" s="15">
        <f t="shared" si="4"/>
        <v>4.6052488530364637E-2</v>
      </c>
      <c r="L21" s="16">
        <v>3341</v>
      </c>
      <c r="M21" s="16">
        <v>3285</v>
      </c>
      <c r="N21" s="15">
        <f t="shared" si="5"/>
        <v>0.17550923105448574</v>
      </c>
      <c r="O21" s="17">
        <v>318</v>
      </c>
      <c r="P21" s="17">
        <v>2132</v>
      </c>
      <c r="Q21" s="14">
        <v>2652</v>
      </c>
      <c r="R21" s="18">
        <f t="shared" si="6"/>
        <v>2450</v>
      </c>
      <c r="S21" s="15">
        <f t="shared" si="7"/>
        <v>0.17209161129287956</v>
      </c>
      <c r="T21" s="16">
        <v>6698</v>
      </c>
      <c r="U21" s="15">
        <f t="shared" si="8"/>
        <v>0.14563718988497751</v>
      </c>
      <c r="V21" s="19">
        <v>270</v>
      </c>
      <c r="W21" s="15">
        <f t="shared" si="9"/>
        <v>5.8707138353156054E-3</v>
      </c>
      <c r="X21" s="19">
        <v>97</v>
      </c>
      <c r="Y21" s="15">
        <f t="shared" si="10"/>
        <v>2.1091083037985694E-3</v>
      </c>
      <c r="Z21" s="18">
        <v>1459</v>
      </c>
      <c r="AA21" s="15">
        <f t="shared" si="11"/>
        <v>3.1723598095279512E-2</v>
      </c>
      <c r="AB21" s="18">
        <f t="shared" si="12"/>
        <v>1826</v>
      </c>
      <c r="AC21" s="20">
        <f t="shared" si="13"/>
        <v>3.9703420234393688E-2</v>
      </c>
    </row>
    <row r="22" spans="1:30" s="21" customFormat="1" ht="30" customHeight="1">
      <c r="A22" s="22" t="s">
        <v>16</v>
      </c>
      <c r="B22" s="23">
        <v>13672</v>
      </c>
      <c r="C22" s="23">
        <f t="shared" si="0"/>
        <v>37276</v>
      </c>
      <c r="D22" s="23">
        <v>23604</v>
      </c>
      <c r="E22" s="23">
        <v>30296</v>
      </c>
      <c r="F22" s="23">
        <v>282</v>
      </c>
      <c r="G22" s="24">
        <f t="shared" si="1"/>
        <v>7.5651893980040776E-3</v>
      </c>
      <c r="H22" s="25">
        <v>1386</v>
      </c>
      <c r="I22" s="24">
        <f t="shared" si="2"/>
        <v>3.7182101083807276E-2</v>
      </c>
      <c r="J22" s="25">
        <f t="shared" si="3"/>
        <v>1668</v>
      </c>
      <c r="K22" s="24">
        <f t="shared" si="4"/>
        <v>4.474729048181135E-2</v>
      </c>
      <c r="L22" s="25">
        <v>3123</v>
      </c>
      <c r="M22" s="25">
        <v>3181</v>
      </c>
      <c r="N22" s="24">
        <f t="shared" si="5"/>
        <v>0.2080802746237127</v>
      </c>
      <c r="O22" s="17">
        <v>196</v>
      </c>
      <c r="P22" s="17">
        <v>1599</v>
      </c>
      <c r="Q22" s="23">
        <v>2009</v>
      </c>
      <c r="R22" s="25">
        <f t="shared" si="6"/>
        <v>1795</v>
      </c>
      <c r="S22" s="24">
        <f t="shared" si="7"/>
        <v>0.16115912557193696</v>
      </c>
      <c r="T22" s="25">
        <v>4274</v>
      </c>
      <c r="U22" s="24">
        <f t="shared" si="8"/>
        <v>0.11465822513145187</v>
      </c>
      <c r="V22" s="26">
        <v>308</v>
      </c>
      <c r="W22" s="24">
        <f t="shared" si="9"/>
        <v>8.2626891297349504E-3</v>
      </c>
      <c r="X22" s="26">
        <v>116</v>
      </c>
      <c r="Y22" s="24">
        <f t="shared" si="10"/>
        <v>3.1119218800300459E-3</v>
      </c>
      <c r="Z22" s="25">
        <v>1519</v>
      </c>
      <c r="AA22" s="24">
        <f t="shared" si="11"/>
        <v>4.0750080480738277E-2</v>
      </c>
      <c r="AB22" s="25">
        <f t="shared" si="12"/>
        <v>1943</v>
      </c>
      <c r="AC22" s="27">
        <f t="shared" si="13"/>
        <v>5.2124691490503271E-2</v>
      </c>
    </row>
    <row r="23" spans="1:30" s="21" customFormat="1" ht="30" customHeight="1">
      <c r="A23" s="13" t="s">
        <v>44</v>
      </c>
      <c r="B23" s="14"/>
      <c r="C23" s="28"/>
      <c r="D23" s="28"/>
      <c r="E23" s="28"/>
      <c r="F23" s="14">
        <v>0</v>
      </c>
      <c r="G23" s="29"/>
      <c r="H23" s="18">
        <v>0</v>
      </c>
      <c r="I23" s="29"/>
      <c r="J23" s="16">
        <f t="shared" si="3"/>
        <v>0</v>
      </c>
      <c r="K23" s="29"/>
      <c r="L23" s="16">
        <v>40</v>
      </c>
      <c r="M23" s="16">
        <v>55</v>
      </c>
      <c r="N23" s="29"/>
      <c r="O23" s="17">
        <v>2</v>
      </c>
      <c r="P23" s="17">
        <v>5</v>
      </c>
      <c r="Q23" s="14">
        <v>10</v>
      </c>
      <c r="R23" s="18">
        <f t="shared" si="6"/>
        <v>7</v>
      </c>
      <c r="S23" s="29"/>
      <c r="T23" s="16">
        <v>8</v>
      </c>
      <c r="U23" s="30"/>
      <c r="V23" s="19">
        <v>0</v>
      </c>
      <c r="W23" s="29"/>
      <c r="X23" s="19">
        <v>0</v>
      </c>
      <c r="Y23" s="29"/>
      <c r="Z23" s="18">
        <v>0</v>
      </c>
      <c r="AA23" s="29"/>
      <c r="AB23" s="18">
        <f t="shared" si="12"/>
        <v>0</v>
      </c>
      <c r="AC23" s="31"/>
    </row>
    <row r="24" spans="1:30" s="21" customFormat="1" ht="30" customHeight="1">
      <c r="A24" s="13" t="s">
        <v>45</v>
      </c>
      <c r="B24" s="14"/>
      <c r="C24" s="28"/>
      <c r="D24" s="28"/>
      <c r="E24" s="28"/>
      <c r="F24" s="14">
        <v>0</v>
      </c>
      <c r="G24" s="29"/>
      <c r="H24" s="18">
        <v>6</v>
      </c>
      <c r="I24" s="29"/>
      <c r="J24" s="16">
        <f t="shared" si="3"/>
        <v>6</v>
      </c>
      <c r="K24" s="29"/>
      <c r="L24" s="16">
        <v>1</v>
      </c>
      <c r="M24" s="16">
        <v>5</v>
      </c>
      <c r="N24" s="29"/>
      <c r="O24" s="17">
        <v>0</v>
      </c>
      <c r="P24" s="17">
        <v>4</v>
      </c>
      <c r="Q24" s="28">
        <v>0</v>
      </c>
      <c r="R24" s="18">
        <f t="shared" si="6"/>
        <v>4</v>
      </c>
      <c r="S24" s="29"/>
      <c r="T24" s="16">
        <v>7</v>
      </c>
      <c r="U24" s="30"/>
      <c r="V24" s="19">
        <v>0</v>
      </c>
      <c r="W24" s="29"/>
      <c r="X24" s="19">
        <v>0</v>
      </c>
      <c r="Y24" s="29"/>
      <c r="Z24" s="18">
        <v>5</v>
      </c>
      <c r="AA24" s="29"/>
      <c r="AB24" s="18">
        <f t="shared" si="12"/>
        <v>5</v>
      </c>
      <c r="AC24" s="31"/>
      <c r="AD24" s="32"/>
    </row>
    <row r="25" spans="1:30" ht="30" customHeight="1" thickBot="1">
      <c r="A25" s="33" t="s">
        <v>46</v>
      </c>
      <c r="B25" s="34">
        <f>SUM(B5:B22)</f>
        <v>360778</v>
      </c>
      <c r="C25" s="34">
        <f>B25+D25</f>
        <v>993245</v>
      </c>
      <c r="D25" s="34">
        <f>SUM(D5:D22)</f>
        <v>632467</v>
      </c>
      <c r="E25" s="34">
        <f>SUM(E5:E22)</f>
        <v>839500</v>
      </c>
      <c r="F25" s="34">
        <f>SUM(F5:F24)</f>
        <v>5505</v>
      </c>
      <c r="G25" s="35">
        <f>F25/$C25</f>
        <v>5.5424391766381908E-3</v>
      </c>
      <c r="H25" s="36">
        <f>SUM(H5:H24)</f>
        <v>44639</v>
      </c>
      <c r="I25" s="35">
        <f>H25/$C25</f>
        <v>4.494258717637642E-2</v>
      </c>
      <c r="J25" s="36">
        <f t="shared" si="3"/>
        <v>50144</v>
      </c>
      <c r="K25" s="35">
        <f>J25/$C25</f>
        <v>5.0485026353014613E-2</v>
      </c>
      <c r="L25" s="36">
        <f>SUM(L5:L24)</f>
        <v>101661</v>
      </c>
      <c r="M25" s="36">
        <f>SUM(M5:M24)</f>
        <v>99280</v>
      </c>
      <c r="N25" s="35">
        <f>(L25+M25)/$E25</f>
        <v>0.2393579511614056</v>
      </c>
      <c r="O25" s="37">
        <f>SUM(O5:O24)</f>
        <v>6714</v>
      </c>
      <c r="P25" s="37">
        <f>SUM(P5:P24)</f>
        <v>48759</v>
      </c>
      <c r="Q25" s="36">
        <f>SUM(Q5:Q24)</f>
        <v>62265</v>
      </c>
      <c r="R25" s="36">
        <f>SUM(R5:R24)</f>
        <v>55473</v>
      </c>
      <c r="S25" s="35">
        <f>(Q25+R25)/$D25</f>
        <v>0.18615674809911031</v>
      </c>
      <c r="T25" s="36">
        <f>SUM(T5:T24)</f>
        <v>125765</v>
      </c>
      <c r="U25" s="35">
        <f>T25/$C25</f>
        <v>0.12662032026337913</v>
      </c>
      <c r="V25" s="38">
        <f>SUM(V5:V24)</f>
        <v>5331</v>
      </c>
      <c r="W25" s="35">
        <f>V25/$C25</f>
        <v>5.3672558130169294E-3</v>
      </c>
      <c r="X25" s="38">
        <f>SUM(X5:X24)</f>
        <v>2877</v>
      </c>
      <c r="Y25" s="35">
        <f>X25/$C25</f>
        <v>2.8965663053929294E-3</v>
      </c>
      <c r="Z25" s="39">
        <f>SUM(Z5:Z24)</f>
        <v>26526</v>
      </c>
      <c r="AA25" s="35">
        <f>Z25/$C25</f>
        <v>2.670640174377923E-2</v>
      </c>
      <c r="AB25" s="36">
        <f t="shared" si="12"/>
        <v>34734</v>
      </c>
      <c r="AC25" s="40">
        <f>(V25+X25+Z25)/$C25</f>
        <v>3.4970223862189086E-2</v>
      </c>
    </row>
    <row r="27" spans="1:30">
      <c r="A27" t="s">
        <v>47</v>
      </c>
    </row>
    <row r="29" spans="1:30">
      <c r="A29" t="s">
        <v>48</v>
      </c>
    </row>
    <row r="30" spans="1:30">
      <c r="A30" t="s">
        <v>49</v>
      </c>
    </row>
    <row r="31" spans="1:30">
      <c r="A31" t="s">
        <v>50</v>
      </c>
    </row>
    <row r="33" spans="1:1">
      <c r="A33" t="s">
        <v>51</v>
      </c>
    </row>
    <row r="34" spans="1:1">
      <c r="A34" t="s">
        <v>52</v>
      </c>
    </row>
    <row r="35" spans="1:1">
      <c r="A35" t="s">
        <v>53</v>
      </c>
    </row>
    <row r="36" spans="1:1">
      <c r="A36" t="s">
        <v>55</v>
      </c>
    </row>
    <row r="37" spans="1:1">
      <c r="A37" t="s">
        <v>54</v>
      </c>
    </row>
    <row r="38" spans="1:1">
      <c r="A38" s="41" t="s">
        <v>56</v>
      </c>
    </row>
  </sheetData>
  <mergeCells count="7">
    <mergeCell ref="V2:AC3"/>
    <mergeCell ref="T2:U3"/>
    <mergeCell ref="L2:N3"/>
    <mergeCell ref="A1:N1"/>
    <mergeCell ref="B2:E3"/>
    <mergeCell ref="O2:S3"/>
    <mergeCell ref="F2:K3"/>
  </mergeCells>
  <phoneticPr fontId="18"/>
  <conditionalFormatting sqref="AB5:AB25 Z5:Z24">
    <cfRule type="cellIs" dxfId="3" priority="1" stopIfTrue="1" operator="lessThanOrEqual">
      <formula>$K$24</formula>
    </cfRule>
  </conditionalFormatting>
  <conditionalFormatting sqref="U35:Y35">
    <cfRule type="cellIs" dxfId="2" priority="2" stopIfTrue="1" operator="lessThanOrEqual">
      <formula>$K$25</formula>
    </cfRule>
  </conditionalFormatting>
  <conditionalFormatting sqref="N5:N22 S5:S22 I5:I25 U5:U24 K5:K25 AC5:AC25 G5:G25 V5:W25 X5:X24 Y5:Y25 AA5:AA25">
    <cfRule type="cellIs" dxfId="1" priority="3" stopIfTrue="1" operator="lessThanOrEqual">
      <formula>$K$25</formula>
    </cfRule>
  </conditionalFormatting>
  <conditionalFormatting sqref="Z34:AB34">
    <cfRule type="cellIs" dxfId="0" priority="4" stopIfTrue="1" operator="lessThanOrEqual">
      <formula>$K$24</formula>
    </cfRule>
  </conditionalFormatting>
  <printOptions horizontalCentered="1"/>
  <pageMargins left="0.27" right="0.2" top="0.37" bottom="0.34" header="0.2" footer="0.2"/>
  <pageSetup paperSize="9" scale="5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平成24年度　居住区別受診者数･受診率</vt:lpstr>
      <vt:lpstr>'平成24年度　居住区別受診者数･受診率'!Print_Area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2019-04-25T01:47:49Z</dcterms:created>
  <dcterms:modified xsi:type="dcterms:W3CDTF">2019-04-25T01:47:55Z</dcterms:modified>
</cp:coreProperties>
</file>