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居住区別受診者数･受診率（請求ベース） " sheetId="1" r:id="rId1"/>
  </sheets>
  <definedNames>
    <definedName name="_xlnm.Print_Area" localSheetId="0">'居住区別受診者数･受診率（請求ベース） '!$A$1:$AI$27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" i="1" l="1"/>
  <c r="AD27" i="1"/>
  <c r="AB27" i="1"/>
  <c r="AH27" i="1" s="1"/>
  <c r="Z27" i="1"/>
  <c r="T27" i="1"/>
  <c r="S27" i="1"/>
  <c r="R27" i="1"/>
  <c r="P27" i="1"/>
  <c r="O27" i="1"/>
  <c r="W27" i="1" s="1"/>
  <c r="M27" i="1"/>
  <c r="L27" i="1"/>
  <c r="N27" i="1" s="1"/>
  <c r="H27" i="1"/>
  <c r="I27" i="1" s="1"/>
  <c r="F27" i="1"/>
  <c r="J27" i="1" s="1"/>
  <c r="E27" i="1"/>
  <c r="D27" i="1"/>
  <c r="C27" i="1" s="1"/>
  <c r="B27" i="1"/>
  <c r="AH26" i="1"/>
  <c r="X26" i="1"/>
  <c r="W26" i="1"/>
  <c r="U26" i="1"/>
  <c r="J26" i="1"/>
  <c r="AH25" i="1"/>
  <c r="X25" i="1"/>
  <c r="W25" i="1"/>
  <c r="U25" i="1"/>
  <c r="J25" i="1"/>
  <c r="AI24" i="1"/>
  <c r="AH24" i="1"/>
  <c r="AG24" i="1"/>
  <c r="AE24" i="1"/>
  <c r="AC24" i="1"/>
  <c r="X24" i="1"/>
  <c r="W24" i="1"/>
  <c r="Y24" i="1" s="1"/>
  <c r="U24" i="1"/>
  <c r="V24" i="1" s="1"/>
  <c r="Q24" i="1"/>
  <c r="N24" i="1"/>
  <c r="J24" i="1"/>
  <c r="K24" i="1" s="1"/>
  <c r="I24" i="1"/>
  <c r="G24" i="1"/>
  <c r="C24" i="1"/>
  <c r="AA24" i="1" s="1"/>
  <c r="AH23" i="1"/>
  <c r="AI23" i="1" s="1"/>
  <c r="W23" i="1"/>
  <c r="V23" i="1"/>
  <c r="U23" i="1"/>
  <c r="X23" i="1" s="1"/>
  <c r="Y23" i="1" s="1"/>
  <c r="Q23" i="1"/>
  <c r="N23" i="1"/>
  <c r="J23" i="1"/>
  <c r="K23" i="1" s="1"/>
  <c r="C23" i="1"/>
  <c r="AG23" i="1" s="1"/>
  <c r="AI22" i="1"/>
  <c r="AH22" i="1"/>
  <c r="AG22" i="1"/>
  <c r="AE22" i="1"/>
  <c r="AC22" i="1"/>
  <c r="X22" i="1"/>
  <c r="W22" i="1"/>
  <c r="Y22" i="1" s="1"/>
  <c r="U22" i="1"/>
  <c r="V22" i="1" s="1"/>
  <c r="Q22" i="1"/>
  <c r="N22" i="1"/>
  <c r="J22" i="1"/>
  <c r="K22" i="1" s="1"/>
  <c r="I22" i="1"/>
  <c r="G22" i="1"/>
  <c r="C22" i="1"/>
  <c r="AA22" i="1" s="1"/>
  <c r="AH21" i="1"/>
  <c r="AI21" i="1" s="1"/>
  <c r="AG21" i="1"/>
  <c r="W21" i="1"/>
  <c r="U21" i="1"/>
  <c r="X21" i="1" s="1"/>
  <c r="Y21" i="1" s="1"/>
  <c r="Q21" i="1"/>
  <c r="N21" i="1"/>
  <c r="J21" i="1"/>
  <c r="K21" i="1" s="1"/>
  <c r="C21" i="1"/>
  <c r="AE21" i="1" s="1"/>
  <c r="AI20" i="1"/>
  <c r="AH20" i="1"/>
  <c r="AG20" i="1"/>
  <c r="AE20" i="1"/>
  <c r="AC20" i="1"/>
  <c r="X20" i="1"/>
  <c r="W20" i="1"/>
  <c r="Y20" i="1" s="1"/>
  <c r="U20" i="1"/>
  <c r="V20" i="1" s="1"/>
  <c r="Q20" i="1"/>
  <c r="N20" i="1"/>
  <c r="J20" i="1"/>
  <c r="K20" i="1" s="1"/>
  <c r="I20" i="1"/>
  <c r="G20" i="1"/>
  <c r="C20" i="1"/>
  <c r="AA20" i="1" s="1"/>
  <c r="AH19" i="1"/>
  <c r="AI19" i="1" s="1"/>
  <c r="AG19" i="1"/>
  <c r="W19" i="1"/>
  <c r="U19" i="1"/>
  <c r="X19" i="1" s="1"/>
  <c r="Y19" i="1" s="1"/>
  <c r="Q19" i="1"/>
  <c r="N19" i="1"/>
  <c r="J19" i="1"/>
  <c r="K19" i="1" s="1"/>
  <c r="C19" i="1"/>
  <c r="AE19" i="1" s="1"/>
  <c r="AI18" i="1"/>
  <c r="AH18" i="1"/>
  <c r="AG18" i="1"/>
  <c r="AE18" i="1"/>
  <c r="AC18" i="1"/>
  <c r="X18" i="1"/>
  <c r="W18" i="1"/>
  <c r="Y18" i="1" s="1"/>
  <c r="U18" i="1"/>
  <c r="V18" i="1" s="1"/>
  <c r="Q18" i="1"/>
  <c r="N18" i="1"/>
  <c r="J18" i="1"/>
  <c r="K18" i="1" s="1"/>
  <c r="I18" i="1"/>
  <c r="G18" i="1"/>
  <c r="C18" i="1"/>
  <c r="AA18" i="1" s="1"/>
  <c r="AH17" i="1"/>
  <c r="AI17" i="1" s="1"/>
  <c r="AG17" i="1"/>
  <c r="W17" i="1"/>
  <c r="U17" i="1"/>
  <c r="X17" i="1" s="1"/>
  <c r="Y17" i="1" s="1"/>
  <c r="Q17" i="1"/>
  <c r="N17" i="1"/>
  <c r="J17" i="1"/>
  <c r="K17" i="1" s="1"/>
  <c r="C17" i="1"/>
  <c r="AE17" i="1" s="1"/>
  <c r="AI16" i="1"/>
  <c r="AH16" i="1"/>
  <c r="AG16" i="1"/>
  <c r="AE16" i="1"/>
  <c r="AC16" i="1"/>
  <c r="X16" i="1"/>
  <c r="W16" i="1"/>
  <c r="Y16" i="1" s="1"/>
  <c r="U16" i="1"/>
  <c r="V16" i="1" s="1"/>
  <c r="Q16" i="1"/>
  <c r="N16" i="1"/>
  <c r="J16" i="1"/>
  <c r="K16" i="1" s="1"/>
  <c r="I16" i="1"/>
  <c r="G16" i="1"/>
  <c r="C16" i="1"/>
  <c r="AA16" i="1" s="1"/>
  <c r="AH15" i="1"/>
  <c r="AI15" i="1" s="1"/>
  <c r="AG15" i="1"/>
  <c r="W15" i="1"/>
  <c r="U15" i="1"/>
  <c r="X15" i="1" s="1"/>
  <c r="Y15" i="1" s="1"/>
  <c r="Q15" i="1"/>
  <c r="N15" i="1"/>
  <c r="J15" i="1"/>
  <c r="K15" i="1" s="1"/>
  <c r="C15" i="1"/>
  <c r="AE15" i="1" s="1"/>
  <c r="AI14" i="1"/>
  <c r="AH14" i="1"/>
  <c r="AG14" i="1"/>
  <c r="AE14" i="1"/>
  <c r="AC14" i="1"/>
  <c r="X14" i="1"/>
  <c r="W14" i="1"/>
  <c r="Y14" i="1" s="1"/>
  <c r="U14" i="1"/>
  <c r="V14" i="1" s="1"/>
  <c r="Q14" i="1"/>
  <c r="N14" i="1"/>
  <c r="J14" i="1"/>
  <c r="K14" i="1" s="1"/>
  <c r="I14" i="1"/>
  <c r="G14" i="1"/>
  <c r="C14" i="1"/>
  <c r="AA14" i="1" s="1"/>
  <c r="AH13" i="1"/>
  <c r="AI13" i="1" s="1"/>
  <c r="AG13" i="1"/>
  <c r="W13" i="1"/>
  <c r="U13" i="1"/>
  <c r="X13" i="1" s="1"/>
  <c r="Y13" i="1" s="1"/>
  <c r="Q13" i="1"/>
  <c r="N13" i="1"/>
  <c r="J13" i="1"/>
  <c r="K13" i="1" s="1"/>
  <c r="C13" i="1"/>
  <c r="AE13" i="1" s="1"/>
  <c r="AI12" i="1"/>
  <c r="AH12" i="1"/>
  <c r="AG12" i="1"/>
  <c r="AE12" i="1"/>
  <c r="AC12" i="1"/>
  <c r="X12" i="1"/>
  <c r="W12" i="1"/>
  <c r="Y12" i="1" s="1"/>
  <c r="U12" i="1"/>
  <c r="V12" i="1" s="1"/>
  <c r="Q12" i="1"/>
  <c r="N12" i="1"/>
  <c r="J12" i="1"/>
  <c r="K12" i="1" s="1"/>
  <c r="I12" i="1"/>
  <c r="G12" i="1"/>
  <c r="C12" i="1"/>
  <c r="AA12" i="1" s="1"/>
  <c r="AH11" i="1"/>
  <c r="AI11" i="1" s="1"/>
  <c r="AG11" i="1"/>
  <c r="W11" i="1"/>
  <c r="U11" i="1"/>
  <c r="X11" i="1" s="1"/>
  <c r="Y11" i="1" s="1"/>
  <c r="Q11" i="1"/>
  <c r="N11" i="1"/>
  <c r="J11" i="1"/>
  <c r="K11" i="1" s="1"/>
  <c r="C11" i="1"/>
  <c r="AE11" i="1" s="1"/>
  <c r="AI10" i="1"/>
  <c r="AH10" i="1"/>
  <c r="AG10" i="1"/>
  <c r="AE10" i="1"/>
  <c r="AC10" i="1"/>
  <c r="X10" i="1"/>
  <c r="W10" i="1"/>
  <c r="Y10" i="1" s="1"/>
  <c r="U10" i="1"/>
  <c r="V10" i="1" s="1"/>
  <c r="Q10" i="1"/>
  <c r="N10" i="1"/>
  <c r="J10" i="1"/>
  <c r="K10" i="1" s="1"/>
  <c r="I10" i="1"/>
  <c r="G10" i="1"/>
  <c r="C10" i="1"/>
  <c r="AA10" i="1" s="1"/>
  <c r="AH9" i="1"/>
  <c r="AI9" i="1" s="1"/>
  <c r="AG9" i="1"/>
  <c r="W9" i="1"/>
  <c r="U9" i="1"/>
  <c r="X9" i="1" s="1"/>
  <c r="Y9" i="1" s="1"/>
  <c r="Q9" i="1"/>
  <c r="N9" i="1"/>
  <c r="J9" i="1"/>
  <c r="K9" i="1" s="1"/>
  <c r="C9" i="1"/>
  <c r="AE9" i="1" s="1"/>
  <c r="AI8" i="1"/>
  <c r="AH8" i="1"/>
  <c r="AG8" i="1"/>
  <c r="AE8" i="1"/>
  <c r="AC8" i="1"/>
  <c r="X8" i="1"/>
  <c r="W8" i="1"/>
  <c r="Y8" i="1" s="1"/>
  <c r="U8" i="1"/>
  <c r="V8" i="1" s="1"/>
  <c r="Q8" i="1"/>
  <c r="N8" i="1"/>
  <c r="J8" i="1"/>
  <c r="K8" i="1" s="1"/>
  <c r="I8" i="1"/>
  <c r="G8" i="1"/>
  <c r="C8" i="1"/>
  <c r="AA8" i="1" s="1"/>
  <c r="AH7" i="1"/>
  <c r="AI7" i="1" s="1"/>
  <c r="AG7" i="1"/>
  <c r="W7" i="1"/>
  <c r="U7" i="1"/>
  <c r="X7" i="1" s="1"/>
  <c r="Y7" i="1" s="1"/>
  <c r="Q7" i="1"/>
  <c r="N7" i="1"/>
  <c r="J7" i="1"/>
  <c r="K7" i="1" s="1"/>
  <c r="C7" i="1"/>
  <c r="AE7" i="1" s="1"/>
  <c r="AE27" i="1" l="1"/>
  <c r="AA27" i="1"/>
  <c r="G27" i="1"/>
  <c r="AI27" i="1"/>
  <c r="K27" i="1"/>
  <c r="AG27" i="1"/>
  <c r="V7" i="1"/>
  <c r="V9" i="1"/>
  <c r="V13" i="1"/>
  <c r="AA13" i="1"/>
  <c r="V15" i="1"/>
  <c r="V17" i="1"/>
  <c r="V19" i="1"/>
  <c r="AA21" i="1"/>
  <c r="G7" i="1"/>
  <c r="AC7" i="1"/>
  <c r="AC9" i="1"/>
  <c r="G11" i="1"/>
  <c r="AC11" i="1"/>
  <c r="G13" i="1"/>
  <c r="AC13" i="1"/>
  <c r="G15" i="1"/>
  <c r="AC15" i="1"/>
  <c r="G17" i="1"/>
  <c r="AC17" i="1"/>
  <c r="G19" i="1"/>
  <c r="AC19" i="1"/>
  <c r="G21" i="1"/>
  <c r="AC21" i="1"/>
  <c r="G23" i="1"/>
  <c r="AC23" i="1"/>
  <c r="Q27" i="1"/>
  <c r="U27" i="1"/>
  <c r="X27" i="1" s="1"/>
  <c r="Y27" i="1" s="1"/>
  <c r="AC27" i="1"/>
  <c r="AA7" i="1"/>
  <c r="AA9" i="1"/>
  <c r="V11" i="1"/>
  <c r="AA11" i="1"/>
  <c r="AA15" i="1"/>
  <c r="AA17" i="1"/>
  <c r="AA19" i="1"/>
  <c r="V21" i="1"/>
  <c r="AA23" i="1"/>
  <c r="G9" i="1"/>
  <c r="I7" i="1"/>
  <c r="I9" i="1"/>
  <c r="I11" i="1"/>
  <c r="I13" i="1"/>
  <c r="I15" i="1"/>
  <c r="I17" i="1"/>
  <c r="I19" i="1"/>
  <c r="I21" i="1"/>
  <c r="I23" i="1"/>
  <c r="AE23" i="1"/>
  <c r="V27" i="1" l="1"/>
</calcChain>
</file>

<file path=xl/sharedStrings.xml><?xml version="1.0" encoding="utf-8"?>
<sst xmlns="http://schemas.openxmlformats.org/spreadsheetml/2006/main" count="90" uniqueCount="83">
  <si>
    <t>平成26年度行政区別（受診者居住区別）受診者数</t>
    <rPh sb="11" eb="14">
      <t>ジュシンシャ</t>
    </rPh>
    <rPh sb="14" eb="17">
      <t>キョジュウク</t>
    </rPh>
    <rPh sb="17" eb="18">
      <t>ベツ</t>
    </rPh>
    <phoneticPr fontId="3"/>
  </si>
  <si>
    <t>対象者数</t>
    <rPh sb="0" eb="3">
      <t>タイショウシャ</t>
    </rPh>
    <rPh sb="3" eb="4">
      <t>スウ</t>
    </rPh>
    <phoneticPr fontId="3"/>
  </si>
  <si>
    <t>胃</t>
    <rPh sb="0" eb="1">
      <t>イ</t>
    </rPh>
    <phoneticPr fontId="3"/>
  </si>
  <si>
    <t>子宮
※（2年連続受診者数は減算していません。）</t>
    <rPh sb="0" eb="2">
      <t>シキュウ</t>
    </rPh>
    <rPh sb="6" eb="7">
      <t>ネン</t>
    </rPh>
    <rPh sb="7" eb="9">
      <t>レンゾク</t>
    </rPh>
    <rPh sb="9" eb="12">
      <t>ジュシンシャ</t>
    </rPh>
    <rPh sb="12" eb="13">
      <t>スウ</t>
    </rPh>
    <rPh sb="14" eb="16">
      <t>ゲンサン</t>
    </rPh>
    <phoneticPr fontId="3"/>
  </si>
  <si>
    <t>乳
※（2年連続受診者数は減算していません。）</t>
    <phoneticPr fontId="3"/>
  </si>
  <si>
    <t>大腸</t>
    <rPh sb="0" eb="2">
      <t>ダイチョウ</t>
    </rPh>
    <phoneticPr fontId="3"/>
  </si>
  <si>
    <t>肺</t>
    <rPh sb="0" eb="1">
      <t>ハイ</t>
    </rPh>
    <phoneticPr fontId="3"/>
  </si>
  <si>
    <t>(1)</t>
    <phoneticPr fontId="3"/>
  </si>
  <si>
    <t>(2)</t>
    <phoneticPr fontId="3"/>
  </si>
  <si>
    <t>(1)＋(2)</t>
    <phoneticPr fontId="3"/>
  </si>
  <si>
    <t>(3)</t>
    <phoneticPr fontId="3"/>
  </si>
  <si>
    <t>(4)</t>
    <phoneticPr fontId="3"/>
  </si>
  <si>
    <t>(5)</t>
    <phoneticPr fontId="3"/>
  </si>
  <si>
    <t>(6)</t>
    <phoneticPr fontId="3"/>
  </si>
  <si>
    <t>(3)+(5)</t>
    <phoneticPr fontId="3"/>
  </si>
  <si>
    <t>(4)+(6)</t>
    <phoneticPr fontId="3"/>
  </si>
  <si>
    <t>(7)</t>
    <phoneticPr fontId="3"/>
  </si>
  <si>
    <t>(8)</t>
    <phoneticPr fontId="3"/>
  </si>
  <si>
    <t>(9)</t>
    <phoneticPr fontId="3"/>
  </si>
  <si>
    <t>(7)+(8)+(9)</t>
    <phoneticPr fontId="3"/>
  </si>
  <si>
    <t>(A)</t>
    <phoneticPr fontId="3"/>
  </si>
  <si>
    <t>(B)</t>
    <phoneticPr fontId="3"/>
  </si>
  <si>
    <t>（C）</t>
    <phoneticPr fontId="3"/>
  </si>
  <si>
    <t>(D)</t>
    <phoneticPr fontId="3"/>
  </si>
  <si>
    <t>(D)/(A)</t>
    <phoneticPr fontId="3"/>
  </si>
  <si>
    <t>（E)</t>
    <phoneticPr fontId="3"/>
  </si>
  <si>
    <t>（F)</t>
    <phoneticPr fontId="3"/>
  </si>
  <si>
    <t>(（E)+(F)）/（C)</t>
    <phoneticPr fontId="3"/>
  </si>
  <si>
    <t>（G)</t>
    <phoneticPr fontId="3"/>
  </si>
  <si>
    <t>（H)</t>
    <phoneticPr fontId="3"/>
  </si>
  <si>
    <t>（（G)+(H)）/（B)</t>
    <phoneticPr fontId="3"/>
  </si>
  <si>
    <t>(I)</t>
    <phoneticPr fontId="3"/>
  </si>
  <si>
    <t>(I)/(A)</t>
    <phoneticPr fontId="3"/>
  </si>
  <si>
    <t>(J)</t>
    <phoneticPr fontId="3"/>
  </si>
  <si>
    <t>(J)/(A)</t>
    <phoneticPr fontId="3"/>
  </si>
  <si>
    <t>40歳以上
対象者数（男）</t>
    <rPh sb="2" eb="5">
      <t>サイイジョウ</t>
    </rPh>
    <rPh sb="6" eb="9">
      <t>タイショウシャ</t>
    </rPh>
    <rPh sb="9" eb="10">
      <t>スウ</t>
    </rPh>
    <rPh sb="11" eb="12">
      <t>オトコ</t>
    </rPh>
    <phoneticPr fontId="2"/>
  </si>
  <si>
    <t>40歳以上
対象者数（男女）</t>
    <rPh sb="2" eb="5">
      <t>サイイジョウ</t>
    </rPh>
    <rPh sb="6" eb="9">
      <t>タイショウシャ</t>
    </rPh>
    <rPh sb="9" eb="10">
      <t>スウ</t>
    </rPh>
    <rPh sb="11" eb="13">
      <t>ダンジョ</t>
    </rPh>
    <phoneticPr fontId="2"/>
  </si>
  <si>
    <t>40歳以上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2"/>
  </si>
  <si>
    <t>20歳以上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2"/>
  </si>
  <si>
    <t>集団</t>
    <rPh sb="0" eb="2">
      <t>シュウダン</t>
    </rPh>
    <phoneticPr fontId="3"/>
  </si>
  <si>
    <t>受診率
（集団）</t>
    <rPh sb="0" eb="2">
      <t>ジュシン</t>
    </rPh>
    <rPh sb="2" eb="3">
      <t>リツ</t>
    </rPh>
    <rPh sb="5" eb="7">
      <t>シュウダン</t>
    </rPh>
    <phoneticPr fontId="3"/>
  </si>
  <si>
    <t>個別
（X線）</t>
    <rPh sb="0" eb="2">
      <t>コベツ</t>
    </rPh>
    <rPh sb="5" eb="6">
      <t>セン</t>
    </rPh>
    <phoneticPr fontId="3"/>
  </si>
  <si>
    <t>受診率
（個別）</t>
    <rPh sb="0" eb="2">
      <t>ジュシン</t>
    </rPh>
    <rPh sb="2" eb="3">
      <t>リツ</t>
    </rPh>
    <rPh sb="5" eb="7">
      <t>コベツ</t>
    </rPh>
    <phoneticPr fontId="3"/>
  </si>
  <si>
    <t>総数</t>
    <rPh sb="0" eb="2">
      <t>ソウスウ</t>
    </rPh>
    <phoneticPr fontId="3"/>
  </si>
  <si>
    <t>受診率</t>
    <rPh sb="0" eb="2">
      <t>ジュシン</t>
    </rPh>
    <rPh sb="2" eb="3">
      <t>リツ</t>
    </rPh>
    <phoneticPr fontId="3"/>
  </si>
  <si>
    <t>H25
受診数</t>
    <rPh sb="4" eb="7">
      <t>ジュシンスウ</t>
    </rPh>
    <phoneticPr fontId="3"/>
  </si>
  <si>
    <t>H26
受診数</t>
    <rPh sb="4" eb="7">
      <t>ジュシンスウ</t>
    </rPh>
    <phoneticPr fontId="3"/>
  </si>
  <si>
    <t>受診率※</t>
    <rPh sb="0" eb="2">
      <t>ジュシン</t>
    </rPh>
    <rPh sb="2" eb="3">
      <t>リツ</t>
    </rPh>
    <phoneticPr fontId="3"/>
  </si>
  <si>
    <t>H25
受診数（集団）</t>
    <rPh sb="4" eb="7">
      <t>ジュシンスウ</t>
    </rPh>
    <rPh sb="8" eb="10">
      <t>シュウダン</t>
    </rPh>
    <phoneticPr fontId="3"/>
  </si>
  <si>
    <t>H26
受診数（集団）</t>
    <rPh sb="4" eb="7">
      <t>ジュシンスウ</t>
    </rPh>
    <rPh sb="8" eb="10">
      <t>シュウダン</t>
    </rPh>
    <phoneticPr fontId="3"/>
  </si>
  <si>
    <t>受診率※
（集団）</t>
    <rPh sb="0" eb="2">
      <t>ジュシン</t>
    </rPh>
    <rPh sb="2" eb="3">
      <t>リツ</t>
    </rPh>
    <rPh sb="6" eb="8">
      <t>シュウダン</t>
    </rPh>
    <phoneticPr fontId="3"/>
  </si>
  <si>
    <t>視触診</t>
    <rPh sb="0" eb="3">
      <t>シショクシン</t>
    </rPh>
    <phoneticPr fontId="3"/>
  </si>
  <si>
    <t>視触診
マンモ</t>
    <rPh sb="0" eb="3">
      <t>シショクシン</t>
    </rPh>
    <phoneticPr fontId="3"/>
  </si>
  <si>
    <t>H25
受診数
（個別）</t>
    <rPh sb="4" eb="7">
      <t>ジュシンスウ</t>
    </rPh>
    <rPh sb="9" eb="11">
      <t>コベツ</t>
    </rPh>
    <phoneticPr fontId="3"/>
  </si>
  <si>
    <t>H26
受診数
（個別）</t>
    <rPh sb="4" eb="7">
      <t>ジュシンスウ</t>
    </rPh>
    <rPh sb="9" eb="11">
      <t>コベツ</t>
    </rPh>
    <phoneticPr fontId="3"/>
  </si>
  <si>
    <t>受診率※
(個別）</t>
    <rPh sb="0" eb="2">
      <t>ジュシン</t>
    </rPh>
    <rPh sb="2" eb="3">
      <t>リツ</t>
    </rPh>
    <rPh sb="6" eb="8">
      <t>コベツ</t>
    </rPh>
    <phoneticPr fontId="3"/>
  </si>
  <si>
    <t>H25
総数</t>
    <rPh sb="4" eb="6">
      <t>ソウスウ</t>
    </rPh>
    <phoneticPr fontId="3"/>
  </si>
  <si>
    <t>H26
総数</t>
    <rPh sb="4" eb="6">
      <t>ソウスウ</t>
    </rPh>
    <phoneticPr fontId="3"/>
  </si>
  <si>
    <t>受診数</t>
    <rPh sb="0" eb="3">
      <t>ジュシンスウ</t>
    </rPh>
    <phoneticPr fontId="3"/>
  </si>
  <si>
    <t>市民病院</t>
    <rPh sb="0" eb="2">
      <t>シミン</t>
    </rPh>
    <rPh sb="2" eb="4">
      <t>ビョウイン</t>
    </rPh>
    <phoneticPr fontId="3"/>
  </si>
  <si>
    <t>受診率
（市民病院）</t>
    <rPh sb="0" eb="2">
      <t>ジュシン</t>
    </rPh>
    <rPh sb="2" eb="3">
      <t>リツ</t>
    </rPh>
    <rPh sb="5" eb="7">
      <t>シミン</t>
    </rPh>
    <rPh sb="7" eb="9">
      <t>ビョウイン</t>
    </rPh>
    <phoneticPr fontId="3"/>
  </si>
  <si>
    <t>個別</t>
    <rPh sb="0" eb="2">
      <t>コベツ</t>
    </rPh>
    <phoneticPr fontId="3"/>
  </si>
  <si>
    <t>鶴見</t>
  </si>
  <si>
    <t>神奈川</t>
  </si>
  <si>
    <t>西</t>
  </si>
  <si>
    <t>中</t>
  </si>
  <si>
    <t>南</t>
  </si>
  <si>
    <t>港南</t>
  </si>
  <si>
    <t>保土ケ谷</t>
    <phoneticPr fontId="3"/>
  </si>
  <si>
    <t>旭</t>
  </si>
  <si>
    <t>磯子</t>
  </si>
  <si>
    <t>金沢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</si>
  <si>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</si>
  <si>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</si>
  <si>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</si>
  <si>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</si>
  <si>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</si>
  <si>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</si>
  <si>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</si>
  <si>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</si>
  <si>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市外（転出者）</t>
    <rPh sb="0" eb="2">
      <t>シガイ</t>
    </rPh>
    <rPh sb="3" eb="5">
      <t>テンシュツ</t>
    </rPh>
    <rPh sb="5" eb="6">
      <t>シャ</t>
    </rPh>
    <phoneticPr fontId="3"/>
  </si>
  <si>
    <t>市外（被災者）</t>
    <rPh sb="0" eb="2">
      <t>シガイ</t>
    </rPh>
    <rPh sb="3" eb="6">
      <t>ヒサイシャ</t>
    </rPh>
    <phoneticPr fontId="3"/>
  </si>
  <si>
    <t>横浜市</t>
    <rPh sb="0" eb="3">
      <t>ヨコハマシ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</si>
</sst>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0_);[Red]\(0\)"/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0" fontId="0" fillId="0" borderId="2" xfId="0" applyBorder="1"/>
    <xf numFmtId="0" fontId="0" fillId="0" borderId="7" xfId="0" applyBorder="1"/>
    <xf numFmtId="49" fontId="0" fillId="0" borderId="7" xfId="0" applyNumberFormat="1" applyBorder="1"/>
    <xf numFmtId="49" fontId="0" fillId="0" borderId="0" xfId="0" applyNumberFormat="1" applyBorder="1"/>
    <xf numFmtId="49" fontId="0" fillId="0" borderId="12" xfId="0" applyNumberFormat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2" borderId="16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177" fontId="4" fillId="2" borderId="20" xfId="1" applyNumberFormat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vertical="center"/>
    </xf>
    <xf numFmtId="178" fontId="4" fillId="0" borderId="19" xfId="1" applyNumberFormat="1" applyFont="1" applyFill="1" applyBorder="1" applyAlignment="1">
      <alignment vertical="center"/>
    </xf>
    <xf numFmtId="177" fontId="4" fillId="2" borderId="21" xfId="1" applyNumberFormat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8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7" fontId="4" fillId="2" borderId="30" xfId="1" applyNumberFormat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7" fontId="4" fillId="2" borderId="17" xfId="1" applyNumberFormat="1" applyFont="1" applyFill="1" applyBorder="1" applyAlignment="1">
      <alignment vertical="center"/>
    </xf>
    <xf numFmtId="38" fontId="4" fillId="2" borderId="29" xfId="1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3" fontId="4" fillId="0" borderId="29" xfId="1" applyNumberFormat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177" fontId="4" fillId="0" borderId="33" xfId="1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7" fontId="4" fillId="2" borderId="37" xfId="1" applyNumberFormat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177" fontId="4" fillId="2" borderId="35" xfId="1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177" fontId="4" fillId="0" borderId="38" xfId="1" applyNumberFormat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178" fontId="4" fillId="0" borderId="36" xfId="1" applyNumberFormat="1" applyFont="1" applyFill="1" applyBorder="1" applyAlignment="1">
      <alignment vertical="center"/>
    </xf>
    <xf numFmtId="178" fontId="4" fillId="0" borderId="37" xfId="1" applyNumberFormat="1" applyFont="1" applyFill="1" applyBorder="1" applyAlignment="1">
      <alignment vertical="center"/>
    </xf>
    <xf numFmtId="177" fontId="4" fillId="2" borderId="38" xfId="1" applyNumberFormat="1" applyFont="1" applyFill="1" applyBorder="1" applyAlignment="1">
      <alignment vertical="center"/>
    </xf>
    <xf numFmtId="38" fontId="4" fillId="2" borderId="36" xfId="1" applyFont="1" applyFill="1" applyBorder="1" applyAlignment="1">
      <alignment vertical="center"/>
    </xf>
    <xf numFmtId="38" fontId="4" fillId="2" borderId="35" xfId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vertical="center"/>
    </xf>
    <xf numFmtId="3" fontId="4" fillId="0" borderId="37" xfId="1" applyNumberFormat="1" applyFont="1" applyFill="1" applyBorder="1" applyAlignment="1">
      <alignment vertical="center"/>
    </xf>
    <xf numFmtId="177" fontId="4" fillId="0" borderId="41" xfId="1" applyNumberFormat="1" applyFont="1" applyFill="1" applyBorder="1" applyAlignment="1">
      <alignment vertical="center"/>
    </xf>
    <xf numFmtId="177" fontId="4" fillId="0" borderId="42" xfId="1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/>
    </xf>
    <xf numFmtId="177" fontId="4" fillId="2" borderId="40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8" fontId="4" fillId="0" borderId="31" xfId="1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38" fontId="4" fillId="2" borderId="37" xfId="1" applyFont="1" applyFill="1" applyBorder="1" applyAlignment="1">
      <alignment vertical="center"/>
    </xf>
    <xf numFmtId="38" fontId="4" fillId="2" borderId="47" xfId="1" applyFont="1" applyFill="1" applyBorder="1" applyAlignment="1">
      <alignment vertical="center"/>
    </xf>
    <xf numFmtId="177" fontId="4" fillId="2" borderId="48" xfId="1" applyNumberFormat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7" fontId="4" fillId="2" borderId="50" xfId="1" applyNumberFormat="1" applyFont="1" applyFill="1" applyBorder="1" applyAlignment="1">
      <alignment vertical="center"/>
    </xf>
    <xf numFmtId="177" fontId="4" fillId="2" borderId="52" xfId="1" applyNumberFormat="1" applyFont="1" applyFill="1" applyBorder="1" applyAlignment="1">
      <alignment vertical="center"/>
    </xf>
    <xf numFmtId="177" fontId="4" fillId="0" borderId="53" xfId="1" applyNumberFormat="1" applyFont="1" applyFill="1" applyBorder="1" applyAlignment="1">
      <alignment vertical="center"/>
    </xf>
    <xf numFmtId="177" fontId="4" fillId="0" borderId="51" xfId="1" applyNumberFormat="1" applyFont="1" applyFill="1" applyBorder="1" applyAlignment="1">
      <alignment vertical="center"/>
    </xf>
    <xf numFmtId="177" fontId="4" fillId="2" borderId="51" xfId="1" applyNumberFormat="1" applyFont="1" applyFill="1" applyBorder="1" applyAlignment="1">
      <alignment vertical="center"/>
    </xf>
    <xf numFmtId="38" fontId="4" fillId="2" borderId="54" xfId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38" fontId="4" fillId="0" borderId="55" xfId="1" applyFont="1" applyFill="1" applyBorder="1" applyAlignment="1">
      <alignment vertical="center"/>
    </xf>
    <xf numFmtId="177" fontId="4" fillId="0" borderId="56" xfId="1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7" fontId="4" fillId="2" borderId="59" xfId="1" applyNumberFormat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177" fontId="4" fillId="2" borderId="63" xfId="1" applyNumberFormat="1" applyFont="1" applyFill="1" applyBorder="1" applyAlignment="1">
      <alignment vertical="center"/>
    </xf>
    <xf numFmtId="38" fontId="4" fillId="0" borderId="64" xfId="1" applyFont="1" applyFill="1" applyBorder="1" applyAlignment="1">
      <alignment vertical="center"/>
    </xf>
    <xf numFmtId="177" fontId="4" fillId="0" borderId="60" xfId="1" applyNumberFormat="1" applyFont="1" applyFill="1" applyBorder="1" applyAlignment="1">
      <alignment vertical="center"/>
    </xf>
    <xf numFmtId="38" fontId="4" fillId="0" borderId="61" xfId="1" applyFont="1" applyFill="1" applyBorder="1" applyAlignment="1">
      <alignment vertical="center"/>
    </xf>
    <xf numFmtId="178" fontId="4" fillId="0" borderId="61" xfId="1" applyNumberFormat="1" applyFont="1" applyFill="1" applyBorder="1" applyAlignment="1">
      <alignment vertical="center"/>
    </xf>
    <xf numFmtId="178" fontId="4" fillId="0" borderId="62" xfId="1" applyNumberFormat="1" applyFont="1" applyFill="1" applyBorder="1" applyAlignment="1">
      <alignment vertical="center"/>
    </xf>
    <xf numFmtId="177" fontId="4" fillId="2" borderId="60" xfId="1" applyNumberFormat="1" applyFont="1" applyFill="1" applyBorder="1" applyAlignment="1">
      <alignment vertical="center"/>
    </xf>
    <xf numFmtId="38" fontId="4" fillId="2" borderId="61" xfId="1" applyFont="1" applyFill="1" applyBorder="1" applyAlignment="1">
      <alignment vertical="center"/>
    </xf>
    <xf numFmtId="38" fontId="4" fillId="2" borderId="9" xfId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3" fontId="4" fillId="0" borderId="61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vertical="center"/>
    </xf>
    <xf numFmtId="177" fontId="4" fillId="0" borderId="65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66" xfId="0" applyFon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4" fillId="0" borderId="68" xfId="0" applyNumberFormat="1" applyFont="1" applyFill="1" applyBorder="1" applyAlignment="1">
      <alignment vertical="center"/>
    </xf>
    <xf numFmtId="176" fontId="4" fillId="0" borderId="69" xfId="0" applyNumberFormat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/>
    </xf>
    <xf numFmtId="177" fontId="4" fillId="2" borderId="69" xfId="1" applyNumberFormat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177" fontId="4" fillId="2" borderId="72" xfId="1" applyNumberFormat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/>
    </xf>
    <xf numFmtId="177" fontId="4" fillId="0" borderId="70" xfId="1" applyNumberFormat="1" applyFont="1" applyFill="1" applyBorder="1" applyAlignment="1">
      <alignment vertical="center"/>
    </xf>
    <xf numFmtId="38" fontId="4" fillId="0" borderId="68" xfId="1" applyFont="1" applyFill="1" applyBorder="1" applyAlignment="1">
      <alignment vertical="center"/>
    </xf>
    <xf numFmtId="179" fontId="4" fillId="0" borderId="68" xfId="1" applyNumberFormat="1" applyFont="1" applyFill="1" applyBorder="1" applyAlignment="1">
      <alignment vertical="center"/>
    </xf>
    <xf numFmtId="179" fontId="4" fillId="0" borderId="71" xfId="1" applyNumberFormat="1" applyFont="1" applyFill="1" applyBorder="1" applyAlignment="1">
      <alignment vertical="center"/>
    </xf>
    <xf numFmtId="177" fontId="4" fillId="2" borderId="73" xfId="1" applyNumberFormat="1" applyFont="1" applyFill="1" applyBorder="1" applyAlignment="1">
      <alignment vertical="center"/>
    </xf>
    <xf numFmtId="38" fontId="4" fillId="2" borderId="68" xfId="1" applyFont="1" applyFill="1" applyBorder="1" applyAlignment="1">
      <alignment vertical="center"/>
    </xf>
    <xf numFmtId="38" fontId="4" fillId="2" borderId="69" xfId="1" applyFont="1" applyFill="1" applyBorder="1" applyAlignment="1">
      <alignment vertical="center"/>
    </xf>
    <xf numFmtId="3" fontId="4" fillId="0" borderId="68" xfId="1" applyNumberFormat="1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vertical="center"/>
    </xf>
    <xf numFmtId="177" fontId="4" fillId="0" borderId="74" xfId="1" applyNumberFormat="1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showGridLines="0" tabSelected="1" zoomScale="75" zoomScaleNormal="75" zoomScaleSheetLayoutView="75" workbookViewId="0">
      <pane xSplit="5" ySplit="6" topLeftCell="F7" activePane="bottomRight" state="frozen"/>
      <selection pane="topRight" activeCell="F1" sqref="F1"/>
      <selection pane="bottomLeft" activeCell="A5" sqref="A5"/>
      <selection pane="bottomRight" sqref="A1:N1"/>
    </sheetView>
  </sheetViews>
  <sheetFormatPr defaultRowHeight="13.5" x14ac:dyDescent="0.15"/>
  <cols>
    <col min="1" max="1" width="15" customWidth="1"/>
    <col min="2" max="2" width="13.375" hidden="1" customWidth="1"/>
    <col min="3" max="3" width="15.5" bestFit="1" customWidth="1"/>
    <col min="4" max="5" width="13.375" bestFit="1" customWidth="1"/>
    <col min="6" max="6" width="8.875" customWidth="1"/>
    <col min="7" max="7" width="8.875" style="3" hidden="1" customWidth="1"/>
    <col min="8" max="8" width="8.875" style="4" customWidth="1"/>
    <col min="9" max="9" width="11.5" style="3" hidden="1" customWidth="1"/>
    <col min="10" max="12" width="8.875" customWidth="1"/>
    <col min="13" max="13" width="8.875" bestFit="1" customWidth="1"/>
    <col min="14" max="16" width="8.875" customWidth="1"/>
    <col min="17" max="17" width="8.875" style="3" hidden="1" customWidth="1"/>
    <col min="18" max="19" width="7.5" style="3" hidden="1" customWidth="1"/>
    <col min="20" max="20" width="8.875" style="4" customWidth="1"/>
    <col min="21" max="21" width="8.875" style="4" bestFit="1" customWidth="1"/>
    <col min="22" max="22" width="8.875" style="3" hidden="1" customWidth="1"/>
    <col min="23" max="25" width="8.875" customWidth="1"/>
    <col min="27" max="28" width="8.875" customWidth="1"/>
    <col min="29" max="29" width="8.875" style="3" hidden="1" customWidth="1"/>
    <col min="30" max="30" width="8.875" customWidth="1"/>
    <col min="31" max="31" width="11.5" style="3" hidden="1" customWidth="1"/>
    <col min="32" max="32" width="8.875" customWidth="1"/>
    <col min="33" max="33" width="11.5" style="3" hidden="1" customWidth="1"/>
    <col min="34" max="35" width="8.875" customWidth="1"/>
  </cols>
  <sheetData>
    <row r="1" spans="1:35" ht="19.5" thickBo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"/>
      <c r="P1" s="1"/>
      <c r="Q1" s="2"/>
    </row>
    <row r="2" spans="1:35" ht="24" customHeight="1" x14ac:dyDescent="0.15">
      <c r="A2" s="5"/>
      <c r="B2" s="176" t="s">
        <v>1</v>
      </c>
      <c r="C2" s="177"/>
      <c r="D2" s="177"/>
      <c r="E2" s="183"/>
      <c r="F2" s="177" t="s">
        <v>2</v>
      </c>
      <c r="G2" s="177"/>
      <c r="H2" s="177"/>
      <c r="I2" s="177"/>
      <c r="J2" s="177"/>
      <c r="K2" s="183"/>
      <c r="L2" s="185" t="s">
        <v>3</v>
      </c>
      <c r="M2" s="186"/>
      <c r="N2" s="187"/>
      <c r="O2" s="191" t="s">
        <v>4</v>
      </c>
      <c r="P2" s="192"/>
      <c r="Q2" s="192"/>
      <c r="R2" s="192"/>
      <c r="S2" s="192"/>
      <c r="T2" s="192"/>
      <c r="U2" s="192"/>
      <c r="V2" s="192"/>
      <c r="W2" s="192"/>
      <c r="X2" s="192"/>
      <c r="Y2" s="193"/>
      <c r="Z2" s="176" t="s">
        <v>5</v>
      </c>
      <c r="AA2" s="183"/>
      <c r="AB2" s="176" t="s">
        <v>6</v>
      </c>
      <c r="AC2" s="177"/>
      <c r="AD2" s="177"/>
      <c r="AE2" s="177"/>
      <c r="AF2" s="177"/>
      <c r="AG2" s="177"/>
      <c r="AH2" s="177"/>
      <c r="AI2" s="178"/>
    </row>
    <row r="3" spans="1:35" ht="24" customHeight="1" x14ac:dyDescent="0.15">
      <c r="A3" s="6"/>
      <c r="B3" s="179"/>
      <c r="C3" s="180"/>
      <c r="D3" s="180"/>
      <c r="E3" s="184"/>
      <c r="F3" s="180"/>
      <c r="G3" s="180"/>
      <c r="H3" s="180"/>
      <c r="I3" s="180"/>
      <c r="J3" s="180"/>
      <c r="K3" s="184"/>
      <c r="L3" s="188"/>
      <c r="M3" s="189"/>
      <c r="N3" s="190"/>
      <c r="O3" s="194"/>
      <c r="P3" s="195"/>
      <c r="Q3" s="195"/>
      <c r="R3" s="195"/>
      <c r="S3" s="195"/>
      <c r="T3" s="195"/>
      <c r="U3" s="195"/>
      <c r="V3" s="195"/>
      <c r="W3" s="195"/>
      <c r="X3" s="195"/>
      <c r="Y3" s="196"/>
      <c r="Z3" s="179"/>
      <c r="AA3" s="184"/>
      <c r="AB3" s="179"/>
      <c r="AC3" s="180"/>
      <c r="AD3" s="180"/>
      <c r="AE3" s="180"/>
      <c r="AF3" s="180"/>
      <c r="AG3" s="180"/>
      <c r="AH3" s="180"/>
      <c r="AI3" s="181"/>
    </row>
    <row r="4" spans="1:35" s="14" customFormat="1" hidden="1" x14ac:dyDescent="0.15">
      <c r="A4" s="7"/>
      <c r="B4" s="8"/>
      <c r="C4" s="9"/>
      <c r="D4" s="9"/>
      <c r="E4" s="9"/>
      <c r="F4" s="9" t="s">
        <v>7</v>
      </c>
      <c r="G4" s="10"/>
      <c r="H4" s="11" t="s">
        <v>8</v>
      </c>
      <c r="I4" s="10"/>
      <c r="J4" s="12" t="s">
        <v>9</v>
      </c>
      <c r="K4" s="9"/>
      <c r="L4" s="9"/>
      <c r="M4" s="9"/>
      <c r="N4" s="9"/>
      <c r="O4" s="9" t="s">
        <v>10</v>
      </c>
      <c r="P4" s="9" t="s">
        <v>11</v>
      </c>
      <c r="Q4" s="10"/>
      <c r="R4" s="10"/>
      <c r="S4" s="10"/>
      <c r="T4" s="11" t="s">
        <v>12</v>
      </c>
      <c r="U4" s="11" t="s">
        <v>13</v>
      </c>
      <c r="V4" s="10"/>
      <c r="W4" s="12" t="s">
        <v>14</v>
      </c>
      <c r="X4" s="12" t="s">
        <v>15</v>
      </c>
      <c r="Y4" s="9"/>
      <c r="Z4" s="9"/>
      <c r="AA4" s="9"/>
      <c r="AB4" s="9" t="s">
        <v>16</v>
      </c>
      <c r="AC4" s="10"/>
      <c r="AD4" s="9" t="s">
        <v>17</v>
      </c>
      <c r="AE4" s="10"/>
      <c r="AF4" s="9" t="s">
        <v>18</v>
      </c>
      <c r="AG4" s="10"/>
      <c r="AH4" s="12" t="s">
        <v>19</v>
      </c>
      <c r="AI4" s="13"/>
    </row>
    <row r="5" spans="1:35" hidden="1" x14ac:dyDescent="0.15">
      <c r="A5" s="6"/>
      <c r="B5" s="15"/>
      <c r="C5" s="16" t="s">
        <v>20</v>
      </c>
      <c r="D5" s="16" t="s">
        <v>21</v>
      </c>
      <c r="E5" s="16" t="s">
        <v>22</v>
      </c>
      <c r="F5" s="16"/>
      <c r="G5" s="17"/>
      <c r="H5" s="18"/>
      <c r="I5" s="17"/>
      <c r="J5" s="16" t="s">
        <v>23</v>
      </c>
      <c r="K5" s="19" t="s">
        <v>24</v>
      </c>
      <c r="L5" s="16" t="s">
        <v>25</v>
      </c>
      <c r="M5" s="16" t="s">
        <v>26</v>
      </c>
      <c r="N5" s="19" t="s">
        <v>27</v>
      </c>
      <c r="O5" s="16"/>
      <c r="P5" s="16"/>
      <c r="Q5" s="17"/>
      <c r="R5" s="17"/>
      <c r="S5" s="17"/>
      <c r="T5" s="18"/>
      <c r="U5" s="18"/>
      <c r="V5" s="17"/>
      <c r="W5" s="16" t="s">
        <v>28</v>
      </c>
      <c r="X5" s="16" t="s">
        <v>29</v>
      </c>
      <c r="Y5" s="19" t="s">
        <v>30</v>
      </c>
      <c r="Z5" s="16" t="s">
        <v>31</v>
      </c>
      <c r="AA5" s="19" t="s">
        <v>32</v>
      </c>
      <c r="AB5" s="16"/>
      <c r="AC5" s="17"/>
      <c r="AD5" s="16"/>
      <c r="AE5" s="17"/>
      <c r="AF5" s="16"/>
      <c r="AG5" s="17"/>
      <c r="AH5" s="16" t="s">
        <v>33</v>
      </c>
      <c r="AI5" s="20" t="s">
        <v>34</v>
      </c>
    </row>
    <row r="6" spans="1:35" s="40" customFormat="1" ht="44.25" customHeight="1" x14ac:dyDescent="0.15">
      <c r="A6" s="21"/>
      <c r="B6" s="22" t="s">
        <v>35</v>
      </c>
      <c r="C6" s="23" t="s">
        <v>36</v>
      </c>
      <c r="D6" s="24" t="s">
        <v>37</v>
      </c>
      <c r="E6" s="25" t="s">
        <v>38</v>
      </c>
      <c r="F6" s="26" t="s">
        <v>39</v>
      </c>
      <c r="G6" s="27" t="s">
        <v>40</v>
      </c>
      <c r="H6" s="28" t="s">
        <v>41</v>
      </c>
      <c r="I6" s="29" t="s">
        <v>42</v>
      </c>
      <c r="J6" s="24" t="s">
        <v>43</v>
      </c>
      <c r="K6" s="30" t="s">
        <v>44</v>
      </c>
      <c r="L6" s="23" t="s">
        <v>45</v>
      </c>
      <c r="M6" s="24" t="s">
        <v>46</v>
      </c>
      <c r="N6" s="31" t="s">
        <v>47</v>
      </c>
      <c r="O6" s="24" t="s">
        <v>48</v>
      </c>
      <c r="P6" s="32" t="s">
        <v>49</v>
      </c>
      <c r="Q6" s="33" t="s">
        <v>50</v>
      </c>
      <c r="R6" s="34" t="s">
        <v>51</v>
      </c>
      <c r="S6" s="35" t="s">
        <v>52</v>
      </c>
      <c r="T6" s="24" t="s">
        <v>53</v>
      </c>
      <c r="U6" s="24" t="s">
        <v>54</v>
      </c>
      <c r="V6" s="29" t="s">
        <v>55</v>
      </c>
      <c r="W6" s="24" t="s">
        <v>56</v>
      </c>
      <c r="X6" s="24" t="s">
        <v>57</v>
      </c>
      <c r="Y6" s="30" t="s">
        <v>47</v>
      </c>
      <c r="Z6" s="36" t="s">
        <v>58</v>
      </c>
      <c r="AA6" s="31" t="s">
        <v>44</v>
      </c>
      <c r="AB6" s="36" t="s">
        <v>39</v>
      </c>
      <c r="AC6" s="29" t="s">
        <v>40</v>
      </c>
      <c r="AD6" s="37" t="s">
        <v>59</v>
      </c>
      <c r="AE6" s="29" t="s">
        <v>60</v>
      </c>
      <c r="AF6" s="38" t="s">
        <v>61</v>
      </c>
      <c r="AG6" s="29" t="s">
        <v>42</v>
      </c>
      <c r="AH6" s="37" t="s">
        <v>43</v>
      </c>
      <c r="AI6" s="39" t="s">
        <v>44</v>
      </c>
    </row>
    <row r="7" spans="1:35" s="63" customFormat="1" ht="30" customHeight="1" x14ac:dyDescent="0.15">
      <c r="A7" s="41" t="s">
        <v>62</v>
      </c>
      <c r="B7" s="42">
        <v>25386</v>
      </c>
      <c r="C7" s="43">
        <f t="shared" ref="C7:C24" si="0">B7+D7</f>
        <v>65559</v>
      </c>
      <c r="D7" s="44">
        <v>40173</v>
      </c>
      <c r="E7" s="45">
        <v>55818</v>
      </c>
      <c r="F7" s="46">
        <v>134</v>
      </c>
      <c r="G7" s="47">
        <f t="shared" ref="G7:G24" si="1">F7/$C7</f>
        <v>2.0439604020805685E-3</v>
      </c>
      <c r="H7" s="48">
        <v>4678</v>
      </c>
      <c r="I7" s="49">
        <f>H7/$C7</f>
        <v>7.1355572842782836E-2</v>
      </c>
      <c r="J7" s="50">
        <f>F7+H7</f>
        <v>4812</v>
      </c>
      <c r="K7" s="51">
        <f>J7/$C7</f>
        <v>7.339953324486341E-2</v>
      </c>
      <c r="L7" s="52">
        <v>6876</v>
      </c>
      <c r="M7" s="50">
        <v>8417</v>
      </c>
      <c r="N7" s="51">
        <f>(L7+M7)/$E7</f>
        <v>0.27397971980364755</v>
      </c>
      <c r="O7" s="53">
        <v>0</v>
      </c>
      <c r="P7" s="54">
        <v>0</v>
      </c>
      <c r="Q7" s="55">
        <f t="shared" ref="Q7:Q23" si="2">(O7+P7)/$D7</f>
        <v>0</v>
      </c>
      <c r="R7" s="56">
        <v>164</v>
      </c>
      <c r="S7" s="57">
        <v>4027</v>
      </c>
      <c r="T7" s="58">
        <v>3706</v>
      </c>
      <c r="U7" s="50">
        <f t="shared" ref="U7:U26" si="3">R7+S7</f>
        <v>4191</v>
      </c>
      <c r="V7" s="47">
        <f>(T7+U7)/$D7</f>
        <v>0.19657481392975382</v>
      </c>
      <c r="W7" s="48">
        <f t="shared" ref="W7:X27" si="4">O7+T7</f>
        <v>3706</v>
      </c>
      <c r="X7" s="50">
        <f t="shared" si="4"/>
        <v>4191</v>
      </c>
      <c r="Y7" s="59">
        <f t="shared" ref="Y7:Y24" si="5">(W7+X7)/$D7</f>
        <v>0.19657481392975382</v>
      </c>
      <c r="Z7" s="52">
        <v>10649</v>
      </c>
      <c r="AA7" s="51">
        <f>Z7/$C7</f>
        <v>0.16243383822205951</v>
      </c>
      <c r="AB7" s="60">
        <v>248</v>
      </c>
      <c r="AC7" s="49">
        <f t="shared" ref="AC7:AC24" si="6">AB7/$C7</f>
        <v>3.7828520874326941E-3</v>
      </c>
      <c r="AD7" s="61">
        <v>105</v>
      </c>
      <c r="AE7" s="49">
        <f t="shared" ref="AE7:AE24" si="7">AD7/$C7</f>
        <v>1.6016107628243261E-3</v>
      </c>
      <c r="AF7" s="50">
        <v>2240</v>
      </c>
      <c r="AG7" s="49">
        <f t="shared" ref="AG7:AG24" si="8">AF7/$C7</f>
        <v>3.4167696273585624E-2</v>
      </c>
      <c r="AH7" s="50">
        <f t="shared" ref="AH7:AH27" si="9">AB7+AD7+AF7</f>
        <v>2593</v>
      </c>
      <c r="AI7" s="62">
        <f t="shared" ref="AI7:AI24" si="10">AH7/$C7</f>
        <v>3.9552159123842648E-2</v>
      </c>
    </row>
    <row r="8" spans="1:35" s="63" customFormat="1" ht="30" customHeight="1" x14ac:dyDescent="0.15">
      <c r="A8" s="64" t="s">
        <v>63</v>
      </c>
      <c r="B8" s="65">
        <v>21423</v>
      </c>
      <c r="C8" s="66">
        <f t="shared" si="0"/>
        <v>58249</v>
      </c>
      <c r="D8" s="67">
        <v>36826</v>
      </c>
      <c r="E8" s="68">
        <v>50802</v>
      </c>
      <c r="F8" s="66">
        <v>182</v>
      </c>
      <c r="G8" s="69">
        <f t="shared" si="1"/>
        <v>3.1245171590928598E-3</v>
      </c>
      <c r="H8" s="70">
        <v>2965</v>
      </c>
      <c r="I8" s="71">
        <f t="shared" ref="I8:I27" si="11">H8/$C8</f>
        <v>5.0902161410496319E-2</v>
      </c>
      <c r="J8" s="72">
        <f t="shared" ref="J8:J26" si="12">F8+H8</f>
        <v>3147</v>
      </c>
      <c r="K8" s="73">
        <f t="shared" ref="K8:K24" si="13">J8/$C8</f>
        <v>5.4026678569589176E-2</v>
      </c>
      <c r="L8" s="74">
        <v>6306</v>
      </c>
      <c r="M8" s="72">
        <v>8717</v>
      </c>
      <c r="N8" s="73">
        <f t="shared" ref="N8:N24" si="14">(L8+M8)/$E8</f>
        <v>0.29571670406676903</v>
      </c>
      <c r="O8" s="75">
        <v>0</v>
      </c>
      <c r="P8" s="76">
        <v>0</v>
      </c>
      <c r="Q8" s="77">
        <f t="shared" si="2"/>
        <v>0</v>
      </c>
      <c r="R8" s="78">
        <v>343</v>
      </c>
      <c r="S8" s="79">
        <v>3562</v>
      </c>
      <c r="T8" s="67">
        <v>3478</v>
      </c>
      <c r="U8" s="72">
        <f t="shared" si="3"/>
        <v>3905</v>
      </c>
      <c r="V8" s="69">
        <f>(T8+U8)/$D8</f>
        <v>0.20048335415195787</v>
      </c>
      <c r="W8" s="70">
        <f t="shared" si="4"/>
        <v>3478</v>
      </c>
      <c r="X8" s="70">
        <f t="shared" si="4"/>
        <v>3905</v>
      </c>
      <c r="Y8" s="80">
        <f t="shared" si="5"/>
        <v>0.20048335415195787</v>
      </c>
      <c r="Z8" s="74">
        <v>9060</v>
      </c>
      <c r="AA8" s="73">
        <f t="shared" ref="AA8:AA24" si="15">Z8/$C8</f>
        <v>0.1555391508867105</v>
      </c>
      <c r="AB8" s="81">
        <v>285</v>
      </c>
      <c r="AC8" s="71">
        <f t="shared" si="6"/>
        <v>4.8927878590190391E-3</v>
      </c>
      <c r="AD8" s="82">
        <v>406</v>
      </c>
      <c r="AE8" s="71">
        <f t="shared" si="7"/>
        <v>6.9700767395148413E-3</v>
      </c>
      <c r="AF8" s="72">
        <v>3338</v>
      </c>
      <c r="AG8" s="71">
        <f t="shared" si="8"/>
        <v>5.7305704818966852E-2</v>
      </c>
      <c r="AH8" s="72">
        <f t="shared" si="9"/>
        <v>4029</v>
      </c>
      <c r="AI8" s="83">
        <f t="shared" si="10"/>
        <v>6.9168569417500728E-2</v>
      </c>
    </row>
    <row r="9" spans="1:35" s="63" customFormat="1" ht="30" customHeight="1" x14ac:dyDescent="0.15">
      <c r="A9" s="84" t="s">
        <v>64</v>
      </c>
      <c r="B9" s="85">
        <v>8938</v>
      </c>
      <c r="C9" s="86">
        <f t="shared" si="0"/>
        <v>24017</v>
      </c>
      <c r="D9" s="87">
        <v>15079</v>
      </c>
      <c r="E9" s="88">
        <v>21122</v>
      </c>
      <c r="F9" s="86">
        <v>52</v>
      </c>
      <c r="G9" s="89">
        <f t="shared" si="1"/>
        <v>2.1651330307698715E-3</v>
      </c>
      <c r="H9" s="90">
        <v>1638</v>
      </c>
      <c r="I9" s="91">
        <f t="shared" si="11"/>
        <v>6.8201690469250953E-2</v>
      </c>
      <c r="J9" s="92">
        <f t="shared" si="12"/>
        <v>1690</v>
      </c>
      <c r="K9" s="93">
        <f t="shared" si="13"/>
        <v>7.0366823500020825E-2</v>
      </c>
      <c r="L9" s="94">
        <v>2500</v>
      </c>
      <c r="M9" s="92">
        <v>3625</v>
      </c>
      <c r="N9" s="93">
        <f t="shared" si="14"/>
        <v>0.2899820092794243</v>
      </c>
      <c r="O9" s="95">
        <v>0</v>
      </c>
      <c r="P9" s="96">
        <v>0</v>
      </c>
      <c r="Q9" s="97">
        <f t="shared" si="2"/>
        <v>0</v>
      </c>
      <c r="R9" s="98">
        <v>120</v>
      </c>
      <c r="S9" s="99">
        <v>1654</v>
      </c>
      <c r="T9" s="87">
        <v>1425</v>
      </c>
      <c r="U9" s="92">
        <f t="shared" si="3"/>
        <v>1774</v>
      </c>
      <c r="V9" s="89">
        <f>(T9+U9)/$D9</f>
        <v>0.21214934677365874</v>
      </c>
      <c r="W9" s="90">
        <f t="shared" si="4"/>
        <v>1425</v>
      </c>
      <c r="X9" s="90">
        <f t="shared" si="4"/>
        <v>1774</v>
      </c>
      <c r="Y9" s="100">
        <f t="shared" si="5"/>
        <v>0.21214934677365874</v>
      </c>
      <c r="Z9" s="94">
        <v>3613</v>
      </c>
      <c r="AA9" s="93">
        <f t="shared" si="15"/>
        <v>0.1504351084648374</v>
      </c>
      <c r="AB9" s="101">
        <v>114</v>
      </c>
      <c r="AC9" s="91">
        <f t="shared" si="6"/>
        <v>4.7466377982262565E-3</v>
      </c>
      <c r="AD9" s="102">
        <v>129</v>
      </c>
      <c r="AE9" s="91">
        <f t="shared" si="7"/>
        <v>5.3711954032560271E-3</v>
      </c>
      <c r="AF9" s="92">
        <v>1447</v>
      </c>
      <c r="AG9" s="91">
        <f t="shared" si="8"/>
        <v>6.0248990298538536E-2</v>
      </c>
      <c r="AH9" s="92">
        <f t="shared" si="9"/>
        <v>1690</v>
      </c>
      <c r="AI9" s="103">
        <f t="shared" si="10"/>
        <v>7.0366823500020825E-2</v>
      </c>
    </row>
    <row r="10" spans="1:35" s="63" customFormat="1" ht="30" customHeight="1" x14ac:dyDescent="0.15">
      <c r="A10" s="64" t="s">
        <v>65</v>
      </c>
      <c r="B10" s="65">
        <v>20433</v>
      </c>
      <c r="C10" s="66">
        <f t="shared" si="0"/>
        <v>43392</v>
      </c>
      <c r="D10" s="67">
        <v>22959</v>
      </c>
      <c r="E10" s="68">
        <v>31181</v>
      </c>
      <c r="F10" s="66">
        <v>189</v>
      </c>
      <c r="G10" s="69">
        <f t="shared" si="1"/>
        <v>4.3556415929203538E-3</v>
      </c>
      <c r="H10" s="70">
        <v>2132</v>
      </c>
      <c r="I10" s="71">
        <f t="shared" si="11"/>
        <v>4.9133480825958704E-2</v>
      </c>
      <c r="J10" s="72">
        <f t="shared" si="12"/>
        <v>2321</v>
      </c>
      <c r="K10" s="73">
        <f t="shared" si="13"/>
        <v>5.3489122418879056E-2</v>
      </c>
      <c r="L10" s="74">
        <v>4027</v>
      </c>
      <c r="M10" s="72">
        <v>5354</v>
      </c>
      <c r="N10" s="73">
        <f t="shared" si="14"/>
        <v>0.30085629068984315</v>
      </c>
      <c r="O10" s="75">
        <v>0</v>
      </c>
      <c r="P10" s="76">
        <v>0</v>
      </c>
      <c r="Q10" s="77">
        <f t="shared" si="2"/>
        <v>0</v>
      </c>
      <c r="R10" s="78">
        <v>137</v>
      </c>
      <c r="S10" s="79">
        <v>2407</v>
      </c>
      <c r="T10" s="67">
        <v>2117</v>
      </c>
      <c r="U10" s="72">
        <f t="shared" si="3"/>
        <v>2544</v>
      </c>
      <c r="V10" s="69">
        <f t="shared" ref="V10:V24" si="16">(T10+U10)/$D10</f>
        <v>0.20301406855699289</v>
      </c>
      <c r="W10" s="70">
        <f t="shared" si="4"/>
        <v>2117</v>
      </c>
      <c r="X10" s="70">
        <f t="shared" si="4"/>
        <v>2544</v>
      </c>
      <c r="Y10" s="73">
        <f t="shared" si="5"/>
        <v>0.20301406855699289</v>
      </c>
      <c r="Z10" s="74">
        <v>5507</v>
      </c>
      <c r="AA10" s="73">
        <f t="shared" si="15"/>
        <v>0.12691279498525074</v>
      </c>
      <c r="AB10" s="81">
        <v>228</v>
      </c>
      <c r="AC10" s="71">
        <f t="shared" si="6"/>
        <v>5.2544247787610623E-3</v>
      </c>
      <c r="AD10" s="82">
        <v>63</v>
      </c>
      <c r="AE10" s="71">
        <f t="shared" si="7"/>
        <v>1.4518805309734514E-3</v>
      </c>
      <c r="AF10" s="72">
        <v>2144</v>
      </c>
      <c r="AG10" s="71">
        <f t="shared" si="8"/>
        <v>4.9410029498525077E-2</v>
      </c>
      <c r="AH10" s="72">
        <f t="shared" si="9"/>
        <v>2435</v>
      </c>
      <c r="AI10" s="104">
        <f t="shared" si="10"/>
        <v>5.6116334808259588E-2</v>
      </c>
    </row>
    <row r="11" spans="1:35" s="63" customFormat="1" ht="30" customHeight="1" x14ac:dyDescent="0.15">
      <c r="A11" s="64" t="s">
        <v>66</v>
      </c>
      <c r="B11" s="65">
        <v>22020</v>
      </c>
      <c r="C11" s="66">
        <f t="shared" si="0"/>
        <v>57295</v>
      </c>
      <c r="D11" s="67">
        <v>35275</v>
      </c>
      <c r="E11" s="68">
        <v>45882</v>
      </c>
      <c r="F11" s="66">
        <v>261</v>
      </c>
      <c r="G11" s="69">
        <f t="shared" si="1"/>
        <v>4.5553713238502486E-3</v>
      </c>
      <c r="H11" s="70">
        <v>2254</v>
      </c>
      <c r="I11" s="71">
        <f t="shared" si="11"/>
        <v>3.9340256566890656E-2</v>
      </c>
      <c r="J11" s="72">
        <f t="shared" si="12"/>
        <v>2515</v>
      </c>
      <c r="K11" s="73">
        <f t="shared" si="13"/>
        <v>4.3895627890740904E-2</v>
      </c>
      <c r="L11" s="74">
        <v>5723</v>
      </c>
      <c r="M11" s="72">
        <v>6710</v>
      </c>
      <c r="N11" s="73">
        <f t="shared" si="14"/>
        <v>0.27097772546968307</v>
      </c>
      <c r="O11" s="75">
        <v>327</v>
      </c>
      <c r="P11" s="76">
        <v>310</v>
      </c>
      <c r="Q11" s="77">
        <f t="shared" si="2"/>
        <v>1.8058114812189937E-2</v>
      </c>
      <c r="R11" s="78">
        <v>598</v>
      </c>
      <c r="S11" s="79">
        <v>2560</v>
      </c>
      <c r="T11" s="67">
        <v>2743</v>
      </c>
      <c r="U11" s="72">
        <f t="shared" si="3"/>
        <v>3158</v>
      </c>
      <c r="V11" s="69">
        <f t="shared" si="16"/>
        <v>0.16728561304039688</v>
      </c>
      <c r="W11" s="70">
        <f t="shared" si="4"/>
        <v>3070</v>
      </c>
      <c r="X11" s="70">
        <f t="shared" si="4"/>
        <v>3468</v>
      </c>
      <c r="Y11" s="80">
        <f>(W11+X11)/$D11</f>
        <v>0.18534372785258682</v>
      </c>
      <c r="Z11" s="74">
        <v>7623</v>
      </c>
      <c r="AA11" s="73">
        <f t="shared" si="15"/>
        <v>0.13304825901038486</v>
      </c>
      <c r="AB11" s="81">
        <v>332</v>
      </c>
      <c r="AC11" s="71">
        <f t="shared" si="6"/>
        <v>5.7945719521773275E-3</v>
      </c>
      <c r="AD11" s="82">
        <v>164</v>
      </c>
      <c r="AE11" s="69">
        <f t="shared" si="7"/>
        <v>2.8623789161357884E-3</v>
      </c>
      <c r="AF11" s="72">
        <v>1890</v>
      </c>
      <c r="AG11" s="71">
        <f t="shared" si="8"/>
        <v>3.2987171655467315E-2</v>
      </c>
      <c r="AH11" s="72">
        <f t="shared" si="9"/>
        <v>2386</v>
      </c>
      <c r="AI11" s="83">
        <f t="shared" si="10"/>
        <v>4.1644122523780434E-2</v>
      </c>
    </row>
    <row r="12" spans="1:35" s="63" customFormat="1" ht="30" customHeight="1" x14ac:dyDescent="0.15">
      <c r="A12" s="105" t="s">
        <v>67</v>
      </c>
      <c r="B12" s="106">
        <v>24025</v>
      </c>
      <c r="C12" s="86">
        <f t="shared" si="0"/>
        <v>64996</v>
      </c>
      <c r="D12" s="87">
        <v>40971</v>
      </c>
      <c r="E12" s="88">
        <v>52127</v>
      </c>
      <c r="F12" s="107">
        <v>325</v>
      </c>
      <c r="G12" s="89">
        <f t="shared" si="1"/>
        <v>5.0003077112437686E-3</v>
      </c>
      <c r="H12" s="90">
        <v>3384</v>
      </c>
      <c r="I12" s="91">
        <f t="shared" si="11"/>
        <v>5.2064742445688962E-2</v>
      </c>
      <c r="J12" s="92">
        <f t="shared" si="12"/>
        <v>3709</v>
      </c>
      <c r="K12" s="93">
        <f t="shared" si="13"/>
        <v>5.7065050156932737E-2</v>
      </c>
      <c r="L12" s="94">
        <v>5878</v>
      </c>
      <c r="M12" s="92">
        <v>7395</v>
      </c>
      <c r="N12" s="93">
        <f t="shared" si="14"/>
        <v>0.25462811978437278</v>
      </c>
      <c r="O12" s="95">
        <v>574</v>
      </c>
      <c r="P12" s="108">
        <v>427</v>
      </c>
      <c r="Q12" s="109">
        <f t="shared" si="2"/>
        <v>2.4431915257133095E-2</v>
      </c>
      <c r="R12" s="98">
        <v>1197</v>
      </c>
      <c r="S12" s="99">
        <v>2454</v>
      </c>
      <c r="T12" s="87">
        <v>3361</v>
      </c>
      <c r="U12" s="92">
        <f t="shared" si="3"/>
        <v>3651</v>
      </c>
      <c r="V12" s="91">
        <f t="shared" si="16"/>
        <v>0.17114544433867857</v>
      </c>
      <c r="W12" s="92">
        <f t="shared" si="4"/>
        <v>3935</v>
      </c>
      <c r="X12" s="92">
        <f t="shared" si="4"/>
        <v>4078</v>
      </c>
      <c r="Y12" s="100">
        <f t="shared" si="5"/>
        <v>0.19557735959581168</v>
      </c>
      <c r="Z12" s="94">
        <v>10389</v>
      </c>
      <c r="AA12" s="93">
        <f t="shared" si="15"/>
        <v>0.15984060557572774</v>
      </c>
      <c r="AB12" s="101">
        <v>387</v>
      </c>
      <c r="AC12" s="91">
        <f t="shared" si="6"/>
        <v>5.9542125669271957E-3</v>
      </c>
      <c r="AD12" s="102">
        <v>172</v>
      </c>
      <c r="AE12" s="91">
        <f t="shared" si="7"/>
        <v>2.646316696412087E-3</v>
      </c>
      <c r="AF12" s="92">
        <v>4913</v>
      </c>
      <c r="AG12" s="91">
        <f t="shared" si="8"/>
        <v>7.5589267031817342E-2</v>
      </c>
      <c r="AH12" s="92">
        <f t="shared" si="9"/>
        <v>5472</v>
      </c>
      <c r="AI12" s="103">
        <f t="shared" si="10"/>
        <v>8.4189796295156619E-2</v>
      </c>
    </row>
    <row r="13" spans="1:35" s="63" customFormat="1" ht="30" customHeight="1" x14ac:dyDescent="0.15">
      <c r="A13" s="110" t="s">
        <v>68</v>
      </c>
      <c r="B13" s="111">
        <v>21175</v>
      </c>
      <c r="C13" s="66">
        <f t="shared" si="0"/>
        <v>58480</v>
      </c>
      <c r="D13" s="67">
        <v>37305</v>
      </c>
      <c r="E13" s="112">
        <v>47948</v>
      </c>
      <c r="F13" s="113">
        <v>135</v>
      </c>
      <c r="G13" s="69">
        <f t="shared" si="1"/>
        <v>2.3084815321477428E-3</v>
      </c>
      <c r="H13" s="70">
        <v>4336</v>
      </c>
      <c r="I13" s="71">
        <f t="shared" si="11"/>
        <v>7.4145006839945279E-2</v>
      </c>
      <c r="J13" s="72">
        <f t="shared" si="12"/>
        <v>4471</v>
      </c>
      <c r="K13" s="73">
        <f t="shared" si="13"/>
        <v>7.6453488372093023E-2</v>
      </c>
      <c r="L13" s="74">
        <v>5514</v>
      </c>
      <c r="M13" s="72">
        <v>7277</v>
      </c>
      <c r="N13" s="73">
        <f t="shared" si="14"/>
        <v>0.26676816551263871</v>
      </c>
      <c r="O13" s="75">
        <v>0</v>
      </c>
      <c r="P13" s="114">
        <v>0</v>
      </c>
      <c r="Q13" s="77">
        <f t="shared" si="2"/>
        <v>0</v>
      </c>
      <c r="R13" s="78">
        <v>124</v>
      </c>
      <c r="S13" s="79">
        <v>4091</v>
      </c>
      <c r="T13" s="67">
        <v>3704</v>
      </c>
      <c r="U13" s="72">
        <f t="shared" si="3"/>
        <v>4215</v>
      </c>
      <c r="V13" s="71">
        <f t="shared" si="16"/>
        <v>0.21227717464146897</v>
      </c>
      <c r="W13" s="72">
        <f t="shared" si="4"/>
        <v>3704</v>
      </c>
      <c r="X13" s="72">
        <f t="shared" si="4"/>
        <v>4215</v>
      </c>
      <c r="Y13" s="73">
        <f t="shared" si="5"/>
        <v>0.21227717464146897</v>
      </c>
      <c r="Z13" s="74">
        <v>9820</v>
      </c>
      <c r="AA13" s="73">
        <f t="shared" si="15"/>
        <v>0.16792065663474692</v>
      </c>
      <c r="AB13" s="81">
        <v>210</v>
      </c>
      <c r="AC13" s="71">
        <f t="shared" si="6"/>
        <v>3.5909712722298221E-3</v>
      </c>
      <c r="AD13" s="82">
        <v>737</v>
      </c>
      <c r="AE13" s="71">
        <f t="shared" si="7"/>
        <v>1.2602599179206567E-2</v>
      </c>
      <c r="AF13" s="72">
        <v>1904</v>
      </c>
      <c r="AG13" s="71">
        <f t="shared" si="8"/>
        <v>3.255813953488372E-2</v>
      </c>
      <c r="AH13" s="72">
        <f t="shared" si="9"/>
        <v>2851</v>
      </c>
      <c r="AI13" s="104">
        <f t="shared" si="10"/>
        <v>4.8751709986320106E-2</v>
      </c>
    </row>
    <row r="14" spans="1:35" s="63" customFormat="1" ht="30" customHeight="1" x14ac:dyDescent="0.15">
      <c r="A14" s="110" t="s">
        <v>69</v>
      </c>
      <c r="B14" s="115">
        <v>27659</v>
      </c>
      <c r="C14" s="66">
        <f t="shared" si="0"/>
        <v>76714</v>
      </c>
      <c r="D14" s="67">
        <v>49055</v>
      </c>
      <c r="E14" s="112">
        <v>61368</v>
      </c>
      <c r="F14" s="113">
        <v>522</v>
      </c>
      <c r="G14" s="69">
        <f t="shared" si="1"/>
        <v>6.8044946163672865E-3</v>
      </c>
      <c r="H14" s="70">
        <v>5464</v>
      </c>
      <c r="I14" s="69">
        <f t="shared" si="11"/>
        <v>7.1225591156764079E-2</v>
      </c>
      <c r="J14" s="70">
        <f t="shared" si="12"/>
        <v>5986</v>
      </c>
      <c r="K14" s="80">
        <f t="shared" si="13"/>
        <v>7.8030085773131377E-2</v>
      </c>
      <c r="L14" s="74">
        <v>6625</v>
      </c>
      <c r="M14" s="72">
        <v>8376</v>
      </c>
      <c r="N14" s="73">
        <f t="shared" si="14"/>
        <v>0.24444335810194237</v>
      </c>
      <c r="O14" s="75">
        <v>0</v>
      </c>
      <c r="P14" s="76">
        <v>0</v>
      </c>
      <c r="Q14" s="77">
        <f t="shared" si="2"/>
        <v>0</v>
      </c>
      <c r="R14" s="78">
        <v>261</v>
      </c>
      <c r="S14" s="79">
        <v>4831</v>
      </c>
      <c r="T14" s="67">
        <v>4626</v>
      </c>
      <c r="U14" s="72">
        <f t="shared" si="3"/>
        <v>5092</v>
      </c>
      <c r="V14" s="71">
        <f t="shared" si="16"/>
        <v>0.19810416879013351</v>
      </c>
      <c r="W14" s="72">
        <f t="shared" si="4"/>
        <v>4626</v>
      </c>
      <c r="X14" s="72">
        <f t="shared" si="4"/>
        <v>5092</v>
      </c>
      <c r="Y14" s="80">
        <f t="shared" si="5"/>
        <v>0.19810416879013351</v>
      </c>
      <c r="Z14" s="74">
        <v>12659</v>
      </c>
      <c r="AA14" s="73">
        <f t="shared" si="15"/>
        <v>0.16501551216205648</v>
      </c>
      <c r="AB14" s="81">
        <v>347</v>
      </c>
      <c r="AC14" s="71">
        <f t="shared" si="6"/>
        <v>4.5232943139453035E-3</v>
      </c>
      <c r="AD14" s="82">
        <v>312</v>
      </c>
      <c r="AE14" s="71">
        <f t="shared" si="7"/>
        <v>4.0670542534609064E-3</v>
      </c>
      <c r="AF14" s="72">
        <v>3204</v>
      </c>
      <c r="AG14" s="71">
        <f t="shared" si="8"/>
        <v>4.1765518679771622E-2</v>
      </c>
      <c r="AH14" s="72">
        <f t="shared" si="9"/>
        <v>3863</v>
      </c>
      <c r="AI14" s="83">
        <f t="shared" si="10"/>
        <v>5.0355867247177832E-2</v>
      </c>
    </row>
    <row r="15" spans="1:35" s="63" customFormat="1" ht="30" customHeight="1" x14ac:dyDescent="0.15">
      <c r="A15" s="105" t="s">
        <v>70</v>
      </c>
      <c r="B15" s="116">
        <v>17475</v>
      </c>
      <c r="C15" s="86">
        <f t="shared" si="0"/>
        <v>48204</v>
      </c>
      <c r="D15" s="87">
        <v>30729</v>
      </c>
      <c r="E15" s="117">
        <v>39700</v>
      </c>
      <c r="F15" s="86">
        <v>183</v>
      </c>
      <c r="G15" s="89">
        <f t="shared" si="1"/>
        <v>3.7963654468508839E-3</v>
      </c>
      <c r="H15" s="90">
        <v>2333</v>
      </c>
      <c r="I15" s="89">
        <f t="shared" si="11"/>
        <v>4.8398473155754712E-2</v>
      </c>
      <c r="J15" s="90">
        <f t="shared" si="12"/>
        <v>2516</v>
      </c>
      <c r="K15" s="100">
        <f t="shared" si="13"/>
        <v>5.2194838602605591E-2</v>
      </c>
      <c r="L15" s="94">
        <v>4486</v>
      </c>
      <c r="M15" s="92">
        <v>5483</v>
      </c>
      <c r="N15" s="93">
        <f t="shared" si="14"/>
        <v>0.25110831234256925</v>
      </c>
      <c r="O15" s="95">
        <v>0</v>
      </c>
      <c r="P15" s="96">
        <v>0</v>
      </c>
      <c r="Q15" s="97">
        <f t="shared" si="2"/>
        <v>0</v>
      </c>
      <c r="R15" s="98">
        <v>139</v>
      </c>
      <c r="S15" s="118">
        <v>2885</v>
      </c>
      <c r="T15" s="87">
        <v>2712</v>
      </c>
      <c r="U15" s="92">
        <f t="shared" si="3"/>
        <v>3024</v>
      </c>
      <c r="V15" s="89">
        <f t="shared" si="16"/>
        <v>0.18666406326271601</v>
      </c>
      <c r="W15" s="90">
        <f t="shared" si="4"/>
        <v>2712</v>
      </c>
      <c r="X15" s="90">
        <f t="shared" si="4"/>
        <v>3024</v>
      </c>
      <c r="Y15" s="100">
        <f t="shared" si="5"/>
        <v>0.18666406326271601</v>
      </c>
      <c r="Z15" s="94">
        <v>6833</v>
      </c>
      <c r="AA15" s="100">
        <f t="shared" si="15"/>
        <v>0.14175172184880921</v>
      </c>
      <c r="AB15" s="101">
        <v>317</v>
      </c>
      <c r="AC15" s="91">
        <f t="shared" si="6"/>
        <v>6.576217741266285E-3</v>
      </c>
      <c r="AD15" s="102">
        <v>80</v>
      </c>
      <c r="AE15" s="91">
        <f t="shared" si="7"/>
        <v>1.6596133100987469E-3</v>
      </c>
      <c r="AF15" s="92">
        <v>2442</v>
      </c>
      <c r="AG15" s="89">
        <f t="shared" si="8"/>
        <v>5.065969629076425E-2</v>
      </c>
      <c r="AH15" s="90">
        <f t="shared" si="9"/>
        <v>2839</v>
      </c>
      <c r="AI15" s="103">
        <f t="shared" si="10"/>
        <v>5.8895527342129286E-2</v>
      </c>
    </row>
    <row r="16" spans="1:35" s="63" customFormat="1" ht="30" customHeight="1" x14ac:dyDescent="0.15">
      <c r="A16" s="110" t="s">
        <v>71</v>
      </c>
      <c r="B16" s="111">
        <v>21261</v>
      </c>
      <c r="C16" s="66">
        <f t="shared" si="0"/>
        <v>60365</v>
      </c>
      <c r="D16" s="67">
        <v>39104</v>
      </c>
      <c r="E16" s="112">
        <v>49526</v>
      </c>
      <c r="F16" s="113">
        <v>210</v>
      </c>
      <c r="G16" s="69">
        <f t="shared" si="1"/>
        <v>3.4788370744636794E-3</v>
      </c>
      <c r="H16" s="70">
        <v>2473</v>
      </c>
      <c r="I16" s="69">
        <f t="shared" si="11"/>
        <v>4.0967448024517517E-2</v>
      </c>
      <c r="J16" s="70">
        <f t="shared" si="12"/>
        <v>2683</v>
      </c>
      <c r="K16" s="80">
        <f t="shared" si="13"/>
        <v>4.44462850989812E-2</v>
      </c>
      <c r="L16" s="74">
        <v>5419</v>
      </c>
      <c r="M16" s="72">
        <v>6415</v>
      </c>
      <c r="N16" s="73">
        <f t="shared" si="14"/>
        <v>0.23894520050074708</v>
      </c>
      <c r="O16" s="75">
        <v>0</v>
      </c>
      <c r="P16" s="76">
        <v>0</v>
      </c>
      <c r="Q16" s="77">
        <f t="shared" si="2"/>
        <v>0</v>
      </c>
      <c r="R16" s="119">
        <v>179</v>
      </c>
      <c r="S16" s="79">
        <v>3368</v>
      </c>
      <c r="T16" s="67">
        <v>3844</v>
      </c>
      <c r="U16" s="72">
        <f t="shared" si="3"/>
        <v>3547</v>
      </c>
      <c r="V16" s="69">
        <f t="shared" si="16"/>
        <v>0.18900879705400983</v>
      </c>
      <c r="W16" s="70">
        <f t="shared" si="4"/>
        <v>3844</v>
      </c>
      <c r="X16" s="70">
        <f t="shared" si="4"/>
        <v>3547</v>
      </c>
      <c r="Y16" s="73">
        <f t="shared" si="5"/>
        <v>0.18900879705400983</v>
      </c>
      <c r="Z16" s="74">
        <v>8654</v>
      </c>
      <c r="AA16" s="73">
        <f t="shared" si="15"/>
        <v>0.14336121924956516</v>
      </c>
      <c r="AB16" s="81">
        <v>207</v>
      </c>
      <c r="AC16" s="71">
        <f t="shared" si="6"/>
        <v>3.4291394019713411E-3</v>
      </c>
      <c r="AD16" s="82">
        <v>106</v>
      </c>
      <c r="AE16" s="71">
        <f t="shared" si="7"/>
        <v>1.7559844280626191E-3</v>
      </c>
      <c r="AF16" s="72">
        <v>4974</v>
      </c>
      <c r="AG16" s="69">
        <f t="shared" si="8"/>
        <v>8.2398740992296854E-2</v>
      </c>
      <c r="AH16" s="70">
        <f t="shared" si="9"/>
        <v>5287</v>
      </c>
      <c r="AI16" s="104">
        <f t="shared" si="10"/>
        <v>8.7583864822330826E-2</v>
      </c>
    </row>
    <row r="17" spans="1:36" s="63" customFormat="1" ht="30" customHeight="1" x14ac:dyDescent="0.15">
      <c r="A17" s="110" t="s">
        <v>72</v>
      </c>
      <c r="B17" s="115">
        <v>26950</v>
      </c>
      <c r="C17" s="66">
        <f t="shared" si="0"/>
        <v>76337</v>
      </c>
      <c r="D17" s="67">
        <v>49387</v>
      </c>
      <c r="E17" s="112">
        <v>69935</v>
      </c>
      <c r="F17" s="113">
        <v>394</v>
      </c>
      <c r="G17" s="69">
        <f t="shared" si="1"/>
        <v>5.1613241285353101E-3</v>
      </c>
      <c r="H17" s="70">
        <v>3911</v>
      </c>
      <c r="I17" s="69">
        <f t="shared" si="11"/>
        <v>5.1233346869801015E-2</v>
      </c>
      <c r="J17" s="70">
        <f t="shared" si="12"/>
        <v>4305</v>
      </c>
      <c r="K17" s="80">
        <f t="shared" si="13"/>
        <v>5.6394670998336324E-2</v>
      </c>
      <c r="L17" s="74">
        <v>9790</v>
      </c>
      <c r="M17" s="72">
        <v>13392</v>
      </c>
      <c r="N17" s="73">
        <f t="shared" si="14"/>
        <v>0.33147923071423463</v>
      </c>
      <c r="O17" s="75">
        <v>0</v>
      </c>
      <c r="P17" s="76">
        <v>0</v>
      </c>
      <c r="Q17" s="77">
        <f t="shared" si="2"/>
        <v>0</v>
      </c>
      <c r="R17" s="78">
        <v>325</v>
      </c>
      <c r="S17" s="79">
        <v>5643</v>
      </c>
      <c r="T17" s="67">
        <v>5024</v>
      </c>
      <c r="U17" s="72">
        <f t="shared" si="3"/>
        <v>5968</v>
      </c>
      <c r="V17" s="69">
        <f t="shared" si="16"/>
        <v>0.2225686921659546</v>
      </c>
      <c r="W17" s="72">
        <f t="shared" si="4"/>
        <v>5024</v>
      </c>
      <c r="X17" s="70">
        <f t="shared" si="4"/>
        <v>5968</v>
      </c>
      <c r="Y17" s="80">
        <f t="shared" si="5"/>
        <v>0.2225686921659546</v>
      </c>
      <c r="Z17" s="74">
        <v>11093</v>
      </c>
      <c r="AA17" s="73">
        <f t="shared" si="15"/>
        <v>0.14531616385239138</v>
      </c>
      <c r="AB17" s="81">
        <v>231</v>
      </c>
      <c r="AC17" s="71">
        <f t="shared" si="6"/>
        <v>3.0260555169839003E-3</v>
      </c>
      <c r="AD17" s="82">
        <v>200</v>
      </c>
      <c r="AE17" s="71">
        <f t="shared" si="7"/>
        <v>2.6199614865661477E-3</v>
      </c>
      <c r="AF17" s="72">
        <v>4012</v>
      </c>
      <c r="AG17" s="69">
        <f t="shared" si="8"/>
        <v>5.2556427420516916E-2</v>
      </c>
      <c r="AH17" s="70">
        <f t="shared" si="9"/>
        <v>4443</v>
      </c>
      <c r="AI17" s="83">
        <f t="shared" si="10"/>
        <v>5.8202444424066968E-2</v>
      </c>
    </row>
    <row r="18" spans="1:36" s="63" customFormat="1" ht="30" customHeight="1" x14ac:dyDescent="0.15">
      <c r="A18" s="105" t="s">
        <v>73</v>
      </c>
      <c r="B18" s="116">
        <v>16543</v>
      </c>
      <c r="C18" s="86">
        <f t="shared" si="0"/>
        <v>46656</v>
      </c>
      <c r="D18" s="87">
        <v>30113</v>
      </c>
      <c r="E18" s="117">
        <v>40455</v>
      </c>
      <c r="F18" s="107">
        <v>362</v>
      </c>
      <c r="G18" s="89">
        <f t="shared" si="1"/>
        <v>7.7589163237311385E-3</v>
      </c>
      <c r="H18" s="90">
        <v>2321</v>
      </c>
      <c r="I18" s="91">
        <f t="shared" si="11"/>
        <v>4.9747085048010974E-2</v>
      </c>
      <c r="J18" s="92">
        <f t="shared" si="12"/>
        <v>2683</v>
      </c>
      <c r="K18" s="93">
        <f t="shared" si="13"/>
        <v>5.750600137174211E-2</v>
      </c>
      <c r="L18" s="94">
        <v>4764</v>
      </c>
      <c r="M18" s="92">
        <v>6282</v>
      </c>
      <c r="N18" s="93">
        <f t="shared" si="14"/>
        <v>0.27304412309974047</v>
      </c>
      <c r="O18" s="95">
        <v>0</v>
      </c>
      <c r="P18" s="96">
        <v>0</v>
      </c>
      <c r="Q18" s="97">
        <f t="shared" si="2"/>
        <v>0</v>
      </c>
      <c r="R18" s="98">
        <v>120</v>
      </c>
      <c r="S18" s="99">
        <v>3412</v>
      </c>
      <c r="T18" s="87">
        <v>2493</v>
      </c>
      <c r="U18" s="92">
        <f t="shared" si="3"/>
        <v>3532</v>
      </c>
      <c r="V18" s="91">
        <f t="shared" si="16"/>
        <v>0.20007969979742968</v>
      </c>
      <c r="W18" s="92">
        <f t="shared" si="4"/>
        <v>2493</v>
      </c>
      <c r="X18" s="92">
        <f t="shared" si="4"/>
        <v>3532</v>
      </c>
      <c r="Y18" s="100">
        <f t="shared" si="5"/>
        <v>0.20007969979742968</v>
      </c>
      <c r="Z18" s="94">
        <v>6207</v>
      </c>
      <c r="AA18" s="93">
        <f t="shared" si="15"/>
        <v>0.13303755144032922</v>
      </c>
      <c r="AB18" s="101">
        <v>296</v>
      </c>
      <c r="AC18" s="91">
        <f t="shared" si="6"/>
        <v>6.3443072702331965E-3</v>
      </c>
      <c r="AD18" s="102">
        <v>135</v>
      </c>
      <c r="AE18" s="91">
        <f t="shared" si="7"/>
        <v>2.8935185185185184E-3</v>
      </c>
      <c r="AF18" s="92">
        <v>2279</v>
      </c>
      <c r="AG18" s="91">
        <f t="shared" si="8"/>
        <v>4.8846879286694102E-2</v>
      </c>
      <c r="AH18" s="92">
        <f t="shared" si="9"/>
        <v>2710</v>
      </c>
      <c r="AI18" s="103">
        <f t="shared" si="10"/>
        <v>5.8084705075445817E-2</v>
      </c>
    </row>
    <row r="19" spans="1:36" s="63" customFormat="1" ht="30" customHeight="1" x14ac:dyDescent="0.15">
      <c r="A19" s="110" t="s">
        <v>74</v>
      </c>
      <c r="B19" s="111">
        <v>23856</v>
      </c>
      <c r="C19" s="66">
        <f t="shared" si="0"/>
        <v>75255</v>
      </c>
      <c r="D19" s="67">
        <v>51399</v>
      </c>
      <c r="E19" s="112">
        <v>70201</v>
      </c>
      <c r="F19" s="113">
        <v>320</v>
      </c>
      <c r="G19" s="120">
        <f t="shared" si="1"/>
        <v>4.2522091555378377E-3</v>
      </c>
      <c r="H19" s="70">
        <v>3122</v>
      </c>
      <c r="I19" s="71">
        <f t="shared" si="11"/>
        <v>4.148561557371603E-2</v>
      </c>
      <c r="J19" s="72">
        <f t="shared" si="12"/>
        <v>3442</v>
      </c>
      <c r="K19" s="73">
        <f t="shared" si="13"/>
        <v>4.5737824729253869E-2</v>
      </c>
      <c r="L19" s="74">
        <v>9362</v>
      </c>
      <c r="M19" s="72">
        <v>12034</v>
      </c>
      <c r="N19" s="73">
        <f t="shared" si="14"/>
        <v>0.304781983162633</v>
      </c>
      <c r="O19" s="75">
        <v>0</v>
      </c>
      <c r="P19" s="114">
        <v>0</v>
      </c>
      <c r="Q19" s="77">
        <f t="shared" si="2"/>
        <v>0</v>
      </c>
      <c r="R19" s="119">
        <v>232</v>
      </c>
      <c r="S19" s="79">
        <v>6207</v>
      </c>
      <c r="T19" s="67">
        <v>5351</v>
      </c>
      <c r="U19" s="72">
        <f t="shared" si="3"/>
        <v>6439</v>
      </c>
      <c r="V19" s="71">
        <f t="shared" si="16"/>
        <v>0.2293818945893889</v>
      </c>
      <c r="W19" s="72">
        <f t="shared" si="4"/>
        <v>5351</v>
      </c>
      <c r="X19" s="72">
        <f t="shared" si="4"/>
        <v>6439</v>
      </c>
      <c r="Y19" s="73">
        <f t="shared" si="5"/>
        <v>0.2293818945893889</v>
      </c>
      <c r="Z19" s="74">
        <v>12177</v>
      </c>
      <c r="AA19" s="73">
        <f t="shared" si="15"/>
        <v>0.16180984652182578</v>
      </c>
      <c r="AB19" s="81">
        <v>379</v>
      </c>
      <c r="AC19" s="71">
        <f t="shared" si="6"/>
        <v>5.0362102185901271E-3</v>
      </c>
      <c r="AD19" s="82">
        <v>119</v>
      </c>
      <c r="AE19" s="71">
        <f t="shared" si="7"/>
        <v>1.5812902797156334E-3</v>
      </c>
      <c r="AF19" s="72">
        <v>3342</v>
      </c>
      <c r="AG19" s="71">
        <f t="shared" si="8"/>
        <v>4.4409009368148296E-2</v>
      </c>
      <c r="AH19" s="72">
        <f t="shared" si="9"/>
        <v>3840</v>
      </c>
      <c r="AI19" s="104">
        <f t="shared" si="10"/>
        <v>5.1026509866454059E-2</v>
      </c>
    </row>
    <row r="20" spans="1:36" s="63" customFormat="1" ht="30" customHeight="1" x14ac:dyDescent="0.15">
      <c r="A20" s="110" t="s">
        <v>75</v>
      </c>
      <c r="B20" s="115">
        <v>13359</v>
      </c>
      <c r="C20" s="66">
        <f t="shared" si="0"/>
        <v>41724</v>
      </c>
      <c r="D20" s="67">
        <v>28365</v>
      </c>
      <c r="E20" s="68">
        <v>41151</v>
      </c>
      <c r="F20" s="66">
        <v>284</v>
      </c>
      <c r="G20" s="69">
        <f t="shared" si="1"/>
        <v>6.806634071517592E-3</v>
      </c>
      <c r="H20" s="70">
        <v>2260</v>
      </c>
      <c r="I20" s="69">
        <f t="shared" si="11"/>
        <v>5.4165468315597737E-2</v>
      </c>
      <c r="J20" s="72">
        <f t="shared" si="12"/>
        <v>2544</v>
      </c>
      <c r="K20" s="80">
        <f t="shared" si="13"/>
        <v>6.0972102387115326E-2</v>
      </c>
      <c r="L20" s="74">
        <v>7783</v>
      </c>
      <c r="M20" s="72">
        <v>9957</v>
      </c>
      <c r="N20" s="73">
        <f t="shared" si="14"/>
        <v>0.43109523462370297</v>
      </c>
      <c r="O20" s="75">
        <v>376</v>
      </c>
      <c r="P20" s="76">
        <v>0</v>
      </c>
      <c r="Q20" s="77">
        <f t="shared" si="2"/>
        <v>1.3255772959633351E-2</v>
      </c>
      <c r="R20" s="78">
        <v>386</v>
      </c>
      <c r="S20" s="79">
        <v>3435</v>
      </c>
      <c r="T20" s="67">
        <v>3009</v>
      </c>
      <c r="U20" s="72">
        <f t="shared" si="3"/>
        <v>3821</v>
      </c>
      <c r="V20" s="71">
        <f t="shared" si="16"/>
        <v>0.2407897056231271</v>
      </c>
      <c r="W20" s="72">
        <f t="shared" si="4"/>
        <v>3385</v>
      </c>
      <c r="X20" s="72">
        <f t="shared" si="4"/>
        <v>3821</v>
      </c>
      <c r="Y20" s="80">
        <f t="shared" si="5"/>
        <v>0.25404547858276044</v>
      </c>
      <c r="Z20" s="74">
        <v>7359</v>
      </c>
      <c r="AA20" s="73">
        <f t="shared" si="15"/>
        <v>0.17637331032499282</v>
      </c>
      <c r="AB20" s="81">
        <v>337</v>
      </c>
      <c r="AC20" s="71">
        <f t="shared" si="6"/>
        <v>8.0768862045824952E-3</v>
      </c>
      <c r="AD20" s="82">
        <v>93</v>
      </c>
      <c r="AE20" s="71">
        <f t="shared" si="7"/>
        <v>2.2289329882082256E-3</v>
      </c>
      <c r="AF20" s="72">
        <v>3424</v>
      </c>
      <c r="AG20" s="71">
        <f t="shared" si="8"/>
        <v>8.2063081200268437E-2</v>
      </c>
      <c r="AH20" s="72">
        <f t="shared" si="9"/>
        <v>3854</v>
      </c>
      <c r="AI20" s="83">
        <f t="shared" si="10"/>
        <v>9.2368900393059145E-2</v>
      </c>
    </row>
    <row r="21" spans="1:36" s="63" customFormat="1" ht="30" customHeight="1" x14ac:dyDescent="0.15">
      <c r="A21" s="105" t="s">
        <v>76</v>
      </c>
      <c r="B21" s="116">
        <v>26009</v>
      </c>
      <c r="C21" s="86">
        <f t="shared" si="0"/>
        <v>73765</v>
      </c>
      <c r="D21" s="87">
        <v>47756</v>
      </c>
      <c r="E21" s="88">
        <v>63029</v>
      </c>
      <c r="F21" s="86">
        <v>215</v>
      </c>
      <c r="G21" s="89">
        <f t="shared" si="1"/>
        <v>2.9146614247949568E-3</v>
      </c>
      <c r="H21" s="90">
        <v>4050</v>
      </c>
      <c r="I21" s="89">
        <f t="shared" si="11"/>
        <v>5.4904087304277094E-2</v>
      </c>
      <c r="J21" s="92">
        <f t="shared" si="12"/>
        <v>4265</v>
      </c>
      <c r="K21" s="100">
        <f t="shared" si="13"/>
        <v>5.7818748729072056E-2</v>
      </c>
      <c r="L21" s="94">
        <v>7093</v>
      </c>
      <c r="M21" s="92">
        <v>9517</v>
      </c>
      <c r="N21" s="93">
        <f t="shared" si="14"/>
        <v>0.26352948642688284</v>
      </c>
      <c r="O21" s="95">
        <v>0</v>
      </c>
      <c r="P21" s="96">
        <v>0</v>
      </c>
      <c r="Q21" s="97">
        <f t="shared" si="2"/>
        <v>0</v>
      </c>
      <c r="R21" s="98">
        <v>159</v>
      </c>
      <c r="S21" s="99">
        <v>5606</v>
      </c>
      <c r="T21" s="87">
        <v>5197</v>
      </c>
      <c r="U21" s="92">
        <f t="shared" si="3"/>
        <v>5765</v>
      </c>
      <c r="V21" s="91">
        <f t="shared" si="16"/>
        <v>0.22954183767484715</v>
      </c>
      <c r="W21" s="92">
        <f t="shared" si="4"/>
        <v>5197</v>
      </c>
      <c r="X21" s="92">
        <f t="shared" si="4"/>
        <v>5765</v>
      </c>
      <c r="Y21" s="100">
        <f t="shared" si="5"/>
        <v>0.22954183767484715</v>
      </c>
      <c r="Z21" s="94">
        <v>11665</v>
      </c>
      <c r="AA21" s="93">
        <f t="shared" si="15"/>
        <v>0.15813732800108452</v>
      </c>
      <c r="AB21" s="101">
        <v>278</v>
      </c>
      <c r="AC21" s="91">
        <f t="shared" si="6"/>
        <v>3.7687250050837118E-3</v>
      </c>
      <c r="AD21" s="102">
        <v>218</v>
      </c>
      <c r="AE21" s="91">
        <f t="shared" si="7"/>
        <v>2.9553311190944217E-3</v>
      </c>
      <c r="AF21" s="92">
        <v>4337</v>
      </c>
      <c r="AG21" s="91">
        <f t="shared" si="8"/>
        <v>5.8794821392259201E-2</v>
      </c>
      <c r="AH21" s="92">
        <f t="shared" si="9"/>
        <v>4833</v>
      </c>
      <c r="AI21" s="103">
        <f t="shared" si="10"/>
        <v>6.551887751643734E-2</v>
      </c>
    </row>
    <row r="22" spans="1:36" s="63" customFormat="1" ht="30" customHeight="1" x14ac:dyDescent="0.15">
      <c r="A22" s="110" t="s">
        <v>77</v>
      </c>
      <c r="B22" s="111">
        <v>14250</v>
      </c>
      <c r="C22" s="66">
        <f t="shared" si="0"/>
        <v>38970</v>
      </c>
      <c r="D22" s="67">
        <v>24720</v>
      </c>
      <c r="E22" s="68">
        <v>31206</v>
      </c>
      <c r="F22" s="66">
        <v>534</v>
      </c>
      <c r="G22" s="69">
        <f t="shared" si="1"/>
        <v>1.3702848344880678E-2</v>
      </c>
      <c r="H22" s="70">
        <v>1803</v>
      </c>
      <c r="I22" s="120">
        <f t="shared" si="11"/>
        <v>4.6266358737490375E-2</v>
      </c>
      <c r="J22" s="70">
        <f t="shared" si="12"/>
        <v>2337</v>
      </c>
      <c r="K22" s="80">
        <f t="shared" si="13"/>
        <v>5.9969207082371058E-2</v>
      </c>
      <c r="L22" s="74">
        <v>2657</v>
      </c>
      <c r="M22" s="72">
        <v>3487</v>
      </c>
      <c r="N22" s="73">
        <f t="shared" si="14"/>
        <v>0.19688521438184964</v>
      </c>
      <c r="O22" s="121">
        <v>536</v>
      </c>
      <c r="P22" s="76">
        <v>416</v>
      </c>
      <c r="Q22" s="77">
        <f t="shared" si="2"/>
        <v>3.8511326860841424E-2</v>
      </c>
      <c r="R22" s="78">
        <v>531</v>
      </c>
      <c r="S22" s="79">
        <v>1208</v>
      </c>
      <c r="T22" s="67">
        <v>1561</v>
      </c>
      <c r="U22" s="72">
        <f t="shared" si="3"/>
        <v>1739</v>
      </c>
      <c r="V22" s="71">
        <f t="shared" si="16"/>
        <v>0.13349514563106796</v>
      </c>
      <c r="W22" s="72">
        <f t="shared" si="4"/>
        <v>2097</v>
      </c>
      <c r="X22" s="72">
        <f>P22+U22</f>
        <v>2155</v>
      </c>
      <c r="Y22" s="73">
        <f>(W22+X22)/$D22</f>
        <v>0.1720064724919094</v>
      </c>
      <c r="Z22" s="74">
        <v>5282</v>
      </c>
      <c r="AA22" s="73">
        <f t="shared" si="15"/>
        <v>0.13554015909674108</v>
      </c>
      <c r="AB22" s="81">
        <v>428</v>
      </c>
      <c r="AC22" s="71">
        <f t="shared" si="6"/>
        <v>1.0982807287657171E-2</v>
      </c>
      <c r="AD22" s="82">
        <v>99</v>
      </c>
      <c r="AE22" s="71">
        <f t="shared" si="7"/>
        <v>2.5404157043879909E-3</v>
      </c>
      <c r="AF22" s="72">
        <v>2492</v>
      </c>
      <c r="AG22" s="71">
        <f t="shared" si="8"/>
        <v>6.3946625609443156E-2</v>
      </c>
      <c r="AH22" s="72">
        <f t="shared" si="9"/>
        <v>3019</v>
      </c>
      <c r="AI22" s="104">
        <f t="shared" si="10"/>
        <v>7.7469848601488325E-2</v>
      </c>
    </row>
    <row r="23" spans="1:36" s="63" customFormat="1" ht="30" customHeight="1" x14ac:dyDescent="0.15">
      <c r="A23" s="110" t="s">
        <v>78</v>
      </c>
      <c r="B23" s="115">
        <v>16344</v>
      </c>
      <c r="C23" s="66">
        <f t="shared" si="0"/>
        <v>45991</v>
      </c>
      <c r="D23" s="67">
        <v>29647</v>
      </c>
      <c r="E23" s="68">
        <v>37753</v>
      </c>
      <c r="F23" s="66">
        <v>221</v>
      </c>
      <c r="G23" s="69">
        <f t="shared" si="1"/>
        <v>4.8052879911286992E-3</v>
      </c>
      <c r="H23" s="70">
        <v>2101</v>
      </c>
      <c r="I23" s="69">
        <f t="shared" si="11"/>
        <v>4.5682850992585504E-2</v>
      </c>
      <c r="J23" s="70">
        <f t="shared" si="12"/>
        <v>2322</v>
      </c>
      <c r="K23" s="80">
        <f t="shared" si="13"/>
        <v>5.0488138983714202E-2</v>
      </c>
      <c r="L23" s="74">
        <v>3275</v>
      </c>
      <c r="M23" s="72">
        <v>4287</v>
      </c>
      <c r="N23" s="73">
        <f t="shared" si="14"/>
        <v>0.20030196275792653</v>
      </c>
      <c r="O23" s="75">
        <v>0</v>
      </c>
      <c r="P23" s="76">
        <v>0</v>
      </c>
      <c r="Q23" s="77">
        <f t="shared" si="2"/>
        <v>0</v>
      </c>
      <c r="R23" s="78">
        <v>134</v>
      </c>
      <c r="S23" s="79">
        <v>2787</v>
      </c>
      <c r="T23" s="67">
        <v>2524</v>
      </c>
      <c r="U23" s="72">
        <f t="shared" si="3"/>
        <v>2921</v>
      </c>
      <c r="V23" s="71">
        <f t="shared" si="16"/>
        <v>0.18366107869261644</v>
      </c>
      <c r="W23" s="72">
        <f t="shared" si="4"/>
        <v>2524</v>
      </c>
      <c r="X23" s="72">
        <f t="shared" si="4"/>
        <v>2921</v>
      </c>
      <c r="Y23" s="80">
        <f t="shared" si="5"/>
        <v>0.18366107869261644</v>
      </c>
      <c r="Z23" s="74">
        <v>7580</v>
      </c>
      <c r="AA23" s="73">
        <f t="shared" si="15"/>
        <v>0.1648148550803418</v>
      </c>
      <c r="AB23" s="81">
        <v>222</v>
      </c>
      <c r="AC23" s="71">
        <f t="shared" si="6"/>
        <v>4.8270313757039418E-3</v>
      </c>
      <c r="AD23" s="82">
        <v>103</v>
      </c>
      <c r="AE23" s="71">
        <f t="shared" si="7"/>
        <v>2.2395686112500271E-3</v>
      </c>
      <c r="AF23" s="72">
        <v>3464</v>
      </c>
      <c r="AG23" s="71">
        <f t="shared" si="8"/>
        <v>7.5319084168641692E-2</v>
      </c>
      <c r="AH23" s="72">
        <f t="shared" si="9"/>
        <v>3789</v>
      </c>
      <c r="AI23" s="83">
        <f t="shared" si="10"/>
        <v>8.2385684155595662E-2</v>
      </c>
    </row>
    <row r="24" spans="1:36" s="63" customFormat="1" ht="30" customHeight="1" x14ac:dyDescent="0.15">
      <c r="A24" s="105" t="s">
        <v>79</v>
      </c>
      <c r="B24" s="116">
        <v>13672</v>
      </c>
      <c r="C24" s="86">
        <f t="shared" si="0"/>
        <v>37276</v>
      </c>
      <c r="D24" s="87">
        <v>23604</v>
      </c>
      <c r="E24" s="88">
        <v>30296</v>
      </c>
      <c r="F24" s="86">
        <v>270</v>
      </c>
      <c r="G24" s="89">
        <f t="shared" si="1"/>
        <v>7.2432664448975215E-3</v>
      </c>
      <c r="H24" s="90">
        <v>1628</v>
      </c>
      <c r="I24" s="89">
        <f t="shared" si="11"/>
        <v>4.3674213971456162E-2</v>
      </c>
      <c r="J24" s="92">
        <f>F24+H24</f>
        <v>1898</v>
      </c>
      <c r="K24" s="100">
        <f t="shared" si="13"/>
        <v>5.0917480416353689E-2</v>
      </c>
      <c r="L24" s="94">
        <v>3165</v>
      </c>
      <c r="M24" s="92">
        <v>3954</v>
      </c>
      <c r="N24" s="93">
        <f t="shared" si="14"/>
        <v>0.23498151571164511</v>
      </c>
      <c r="O24" s="95">
        <v>0</v>
      </c>
      <c r="P24" s="108">
        <v>0</v>
      </c>
      <c r="Q24" s="109">
        <f>(O24+P24)/$D24</f>
        <v>0</v>
      </c>
      <c r="R24" s="98">
        <v>158</v>
      </c>
      <c r="S24" s="99">
        <v>2180</v>
      </c>
      <c r="T24" s="87">
        <v>1957</v>
      </c>
      <c r="U24" s="92">
        <f t="shared" si="3"/>
        <v>2338</v>
      </c>
      <c r="V24" s="91">
        <f t="shared" si="16"/>
        <v>0.18196068462972378</v>
      </c>
      <c r="W24" s="92">
        <f t="shared" si="4"/>
        <v>1957</v>
      </c>
      <c r="X24" s="92">
        <f t="shared" si="4"/>
        <v>2338</v>
      </c>
      <c r="Y24" s="100">
        <f t="shared" si="5"/>
        <v>0.18196068462972378</v>
      </c>
      <c r="Z24" s="94">
        <v>5085</v>
      </c>
      <c r="AA24" s="93">
        <f t="shared" si="15"/>
        <v>0.13641485137890333</v>
      </c>
      <c r="AB24" s="101">
        <v>318</v>
      </c>
      <c r="AC24" s="91">
        <f t="shared" si="6"/>
        <v>8.5309582573237473E-3</v>
      </c>
      <c r="AD24" s="102">
        <v>113</v>
      </c>
      <c r="AE24" s="91">
        <f t="shared" si="7"/>
        <v>3.0314411417534069E-3</v>
      </c>
      <c r="AF24" s="92">
        <v>2358</v>
      </c>
      <c r="AG24" s="91">
        <f t="shared" si="8"/>
        <v>6.3257860285438353E-2</v>
      </c>
      <c r="AH24" s="92">
        <f t="shared" si="9"/>
        <v>2789</v>
      </c>
      <c r="AI24" s="103">
        <f t="shared" si="10"/>
        <v>7.48202596845155E-2</v>
      </c>
    </row>
    <row r="25" spans="1:36" s="63" customFormat="1" ht="30" customHeight="1" x14ac:dyDescent="0.15">
      <c r="A25" s="105" t="s">
        <v>80</v>
      </c>
      <c r="B25" s="106"/>
      <c r="C25" s="122"/>
      <c r="D25" s="123"/>
      <c r="E25" s="124"/>
      <c r="F25" s="86">
        <v>0</v>
      </c>
      <c r="G25" s="125"/>
      <c r="H25" s="90">
        <v>0</v>
      </c>
      <c r="I25" s="126"/>
      <c r="J25" s="92">
        <f t="shared" si="12"/>
        <v>0</v>
      </c>
      <c r="K25" s="127"/>
      <c r="L25" s="94">
        <v>51</v>
      </c>
      <c r="M25" s="92">
        <v>118</v>
      </c>
      <c r="N25" s="128"/>
      <c r="O25" s="95">
        <v>0</v>
      </c>
      <c r="P25" s="108">
        <v>0</v>
      </c>
      <c r="Q25" s="129"/>
      <c r="R25" s="130">
        <v>1</v>
      </c>
      <c r="S25" s="99">
        <v>16</v>
      </c>
      <c r="T25" s="131">
        <v>10</v>
      </c>
      <c r="U25" s="132">
        <f t="shared" si="3"/>
        <v>17</v>
      </c>
      <c r="V25" s="126"/>
      <c r="W25" s="92">
        <f t="shared" si="4"/>
        <v>10</v>
      </c>
      <c r="X25" s="92">
        <f t="shared" si="4"/>
        <v>17</v>
      </c>
      <c r="Y25" s="128"/>
      <c r="Z25" s="94">
        <v>8</v>
      </c>
      <c r="AA25" s="127"/>
      <c r="AB25" s="101">
        <v>0</v>
      </c>
      <c r="AC25" s="126"/>
      <c r="AD25" s="102">
        <v>0</v>
      </c>
      <c r="AE25" s="126"/>
      <c r="AF25" s="92">
        <v>0</v>
      </c>
      <c r="AG25" s="126"/>
      <c r="AH25" s="92">
        <f t="shared" si="9"/>
        <v>0</v>
      </c>
      <c r="AI25" s="133"/>
    </row>
    <row r="26" spans="1:36" s="63" customFormat="1" ht="30" customHeight="1" x14ac:dyDescent="0.15">
      <c r="A26" s="134" t="s">
        <v>81</v>
      </c>
      <c r="B26" s="111"/>
      <c r="C26" s="135"/>
      <c r="D26" s="136"/>
      <c r="E26" s="137"/>
      <c r="F26" s="138">
        <v>0</v>
      </c>
      <c r="G26" s="139"/>
      <c r="H26" s="140">
        <v>0</v>
      </c>
      <c r="I26" s="141"/>
      <c r="J26" s="142">
        <f t="shared" si="12"/>
        <v>0</v>
      </c>
      <c r="K26" s="143"/>
      <c r="L26" s="144">
        <v>0</v>
      </c>
      <c r="M26" s="142">
        <v>0</v>
      </c>
      <c r="N26" s="143"/>
      <c r="O26" s="145">
        <v>0</v>
      </c>
      <c r="P26" s="146">
        <v>0</v>
      </c>
      <c r="Q26" s="147"/>
      <c r="R26" s="148">
        <v>0</v>
      </c>
      <c r="S26" s="149">
        <v>0</v>
      </c>
      <c r="T26" s="150">
        <v>1</v>
      </c>
      <c r="U26" s="72">
        <f t="shared" si="3"/>
        <v>0</v>
      </c>
      <c r="V26" s="141"/>
      <c r="W26" s="142">
        <f t="shared" si="4"/>
        <v>1</v>
      </c>
      <c r="X26" s="142">
        <f t="shared" si="4"/>
        <v>0</v>
      </c>
      <c r="Y26" s="143"/>
      <c r="Z26" s="144">
        <v>1</v>
      </c>
      <c r="AA26" s="143"/>
      <c r="AB26" s="151">
        <v>0</v>
      </c>
      <c r="AC26" s="141"/>
      <c r="AD26" s="152">
        <v>0</v>
      </c>
      <c r="AE26" s="141"/>
      <c r="AF26" s="142">
        <v>1</v>
      </c>
      <c r="AG26" s="141"/>
      <c r="AH26" s="142">
        <f t="shared" si="9"/>
        <v>1</v>
      </c>
      <c r="AI26" s="153"/>
      <c r="AJ26" s="154"/>
    </row>
    <row r="27" spans="1:36" ht="30" customHeight="1" thickBot="1" x14ac:dyDescent="0.2">
      <c r="A27" s="155" t="s">
        <v>82</v>
      </c>
      <c r="B27" s="156">
        <f>SUM(B7:B24)</f>
        <v>360778</v>
      </c>
      <c r="C27" s="157">
        <f>B27+D27</f>
        <v>993245</v>
      </c>
      <c r="D27" s="158">
        <f>SUM(D7:D24)</f>
        <v>632467</v>
      </c>
      <c r="E27" s="159">
        <f>SUM(E7:E24)</f>
        <v>839500</v>
      </c>
      <c r="F27" s="157">
        <f>SUM(F7:F26)</f>
        <v>4793</v>
      </c>
      <c r="G27" s="160">
        <f>F27/$C27</f>
        <v>4.8255969071075112E-3</v>
      </c>
      <c r="H27" s="161">
        <f>SUM(H7:H26)</f>
        <v>52853</v>
      </c>
      <c r="I27" s="162">
        <f t="shared" si="11"/>
        <v>5.3212450100428396E-2</v>
      </c>
      <c r="J27" s="163">
        <f>F27+H27</f>
        <v>57646</v>
      </c>
      <c r="K27" s="164">
        <f>J27/$C27</f>
        <v>5.8038047007535905E-2</v>
      </c>
      <c r="L27" s="165">
        <f>SUM(L7:L26)</f>
        <v>101294</v>
      </c>
      <c r="M27" s="163">
        <f>SUM(M7:M26)</f>
        <v>130797</v>
      </c>
      <c r="N27" s="164">
        <f>(L27+M27)/$E27</f>
        <v>0.27646337105419894</v>
      </c>
      <c r="O27" s="166">
        <f>SUM(O7:O26)</f>
        <v>1813</v>
      </c>
      <c r="P27" s="167">
        <f>SUM(P7:P26)</f>
        <v>1153</v>
      </c>
      <c r="Q27" s="168">
        <f>(O27+P27)/$D27</f>
        <v>4.6895727366012769E-3</v>
      </c>
      <c r="R27" s="169">
        <f>SUM(R7:R26)</f>
        <v>5308</v>
      </c>
      <c r="S27" s="170">
        <f>SUM(S7:S26)</f>
        <v>62333</v>
      </c>
      <c r="T27" s="163">
        <f>SUM(T7:T26)</f>
        <v>58843</v>
      </c>
      <c r="U27" s="163">
        <f>SUM(U7:U26)</f>
        <v>67641</v>
      </c>
      <c r="V27" s="162">
        <f>(T27+U27)/$D27</f>
        <v>0.19998513756448952</v>
      </c>
      <c r="W27" s="163">
        <f t="shared" si="4"/>
        <v>60656</v>
      </c>
      <c r="X27" s="163">
        <f t="shared" si="4"/>
        <v>68794</v>
      </c>
      <c r="Y27" s="164">
        <f>(W27+X27)/$D27</f>
        <v>0.2046747103010908</v>
      </c>
      <c r="Z27" s="165">
        <f>SUM(Z7:Z26)</f>
        <v>151264</v>
      </c>
      <c r="AA27" s="164">
        <f>Z27/$C27</f>
        <v>0.15229273744141678</v>
      </c>
      <c r="AB27" s="171">
        <f>SUM(AB7:AB26)</f>
        <v>5164</v>
      </c>
      <c r="AC27" s="162">
        <f>AB27/$C27</f>
        <v>5.1991200559781325E-3</v>
      </c>
      <c r="AD27" s="172">
        <f>SUM(AD7:AD26)</f>
        <v>3354</v>
      </c>
      <c r="AE27" s="162">
        <f>AD27/$C27</f>
        <v>3.3768103539408706E-3</v>
      </c>
      <c r="AF27" s="163">
        <f>SUM(AF7:AF26)</f>
        <v>54205</v>
      </c>
      <c r="AG27" s="162">
        <f>AF27/$C27</f>
        <v>5.45736449717844E-2</v>
      </c>
      <c r="AH27" s="163">
        <f t="shared" si="9"/>
        <v>62723</v>
      </c>
      <c r="AI27" s="173">
        <f>AH27/$C27</f>
        <v>6.3149575381703404E-2</v>
      </c>
    </row>
    <row r="28" spans="1:36" x14ac:dyDescent="0.15">
      <c r="AC28" s="174"/>
    </row>
    <row r="29" spans="1:36" x14ac:dyDescent="0.15">
      <c r="AC29" s="175"/>
    </row>
  </sheetData>
  <mergeCells count="7">
    <mergeCell ref="AB2:AI3"/>
    <mergeCell ref="A1:N1"/>
    <mergeCell ref="B2:E3"/>
    <mergeCell ref="F2:K3"/>
    <mergeCell ref="L2:N3"/>
    <mergeCell ref="O2:Y3"/>
    <mergeCell ref="Z2:AA3"/>
  </mergeCells>
  <phoneticPr fontId="3"/>
  <conditionalFormatting sqref="AH7:AH27 AF7:AF26">
    <cfRule type="cellIs" dxfId="6" priority="4" stopIfTrue="1" operator="lessThanOrEqual">
      <formula>$K$26</formula>
    </cfRule>
  </conditionalFormatting>
  <conditionalFormatting sqref="AA37:AE37">
    <cfRule type="cellIs" dxfId="5" priority="5" stopIfTrue="1" operator="lessThanOrEqual">
      <formula>$K$27</formula>
    </cfRule>
  </conditionalFormatting>
  <conditionalFormatting sqref="N7:N24 V7:V24 I7:I27 AA7:AA26 K7:K27 G7:G27 AB7:AC27 AD7:AD26 AE7:AE27 AG7:AG27 P7:P24 AI7:AI27">
    <cfRule type="cellIs" dxfId="4" priority="6" stopIfTrue="1" operator="lessThanOrEqual">
      <formula>$K$27</formula>
    </cfRule>
  </conditionalFormatting>
  <conditionalFormatting sqref="AF36:AH36">
    <cfRule type="cellIs" dxfId="3" priority="7" stopIfTrue="1" operator="lessThanOrEqual">
      <formula>$K$26</formula>
    </cfRule>
  </conditionalFormatting>
  <conditionalFormatting sqref="Q7:Q27">
    <cfRule type="cellIs" dxfId="2" priority="3" stopIfTrue="1" operator="lessThanOrEqual">
      <formula>$K$27</formula>
    </cfRule>
  </conditionalFormatting>
  <conditionalFormatting sqref="Y7:Y27">
    <cfRule type="cellIs" dxfId="1" priority="2" stopIfTrue="1" operator="lessThanOrEqual">
      <formula>$K$27</formula>
    </cfRule>
  </conditionalFormatting>
  <conditionalFormatting sqref="O7:O24">
    <cfRule type="cellIs" dxfId="0" priority="1" stopIfTrue="1" operator="lessThanOrEqual">
      <formula>$K$27</formula>
    </cfRule>
  </conditionalFormatting>
  <printOptions horizontalCentered="1" verticalCentered="1"/>
  <pageMargins left="0.27559055118110237" right="0.19685039370078741" top="0.35433070866141736" bottom="0.35433070866141736" header="0.19685039370078741" footer="0.19685039370078741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居住区別受診者数･受診率（請求ベース） </vt:lpstr>
      <vt:lpstr>'居住区別受診者数･受診率（請求ベース）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2019-04-25T01:54:53Z</dcterms:created>
  <dcterms:modified xsi:type="dcterms:W3CDTF">2019-04-25T01:55:02Z</dcterms:modified>
</cp:coreProperties>
</file>