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0230" yWindow="-15" windowWidth="10275" windowHeight="8100" tabRatio="415"/>
  </bookViews>
  <sheets>
    <sheet name="居住区別受診者数･受診率（請求ベース） " sheetId="4" r:id="rId1"/>
  </sheets>
  <definedNames>
    <definedName name="_xlnm.Print_Area" localSheetId="0">'居住区別受診者数･受診率（請求ベース） '!$A$1:$AI$27</definedName>
  </definedNames>
  <calcPr calcId="152511"/>
  <customWorkbookViews>
    <customWorkbookView name="横浜市 - 個人用ﾋﾞｭｰ" guid="{AADD6C21-8E88-11D2-996A-F54FCC087A0F}" mergeInterval="0" personalView="1" maximized="1" windowWidth="796" windowHeight="439" activeSheetId="1"/>
  </customWorkbookViews>
</workbook>
</file>

<file path=xl/calcChain.xml><?xml version="1.0" encoding="utf-8"?>
<calcChain xmlns="http://schemas.openxmlformats.org/spreadsheetml/2006/main">
  <c r="X7" i="4" l="1"/>
  <c r="N21" i="4"/>
  <c r="X22" i="4"/>
  <c r="Y22" i="4"/>
  <c r="AH26" i="4"/>
  <c r="AH25" i="4"/>
  <c r="AH24" i="4"/>
  <c r="AI24" i="4"/>
  <c r="AH23" i="4"/>
  <c r="AI23" i="4" s="1"/>
  <c r="AH22" i="4"/>
  <c r="AH21" i="4"/>
  <c r="AI21" i="4" s="1"/>
  <c r="AH20" i="4"/>
  <c r="AI20" i="4"/>
  <c r="AH19" i="4"/>
  <c r="AI19" i="4" s="1"/>
  <c r="AH18" i="4"/>
  <c r="AI18" i="4"/>
  <c r="AH17" i="4"/>
  <c r="AI17" i="4" s="1"/>
  <c r="AH16" i="4"/>
  <c r="AH15" i="4"/>
  <c r="AI15" i="4" s="1"/>
  <c r="AH14" i="4"/>
  <c r="AI14" i="4"/>
  <c r="AH13" i="4"/>
  <c r="AI13" i="4" s="1"/>
  <c r="AH12" i="4"/>
  <c r="AI12" i="4"/>
  <c r="AH11" i="4"/>
  <c r="AI11" i="4" s="1"/>
  <c r="AH10" i="4"/>
  <c r="AI10" i="4"/>
  <c r="AH9" i="4"/>
  <c r="AI9" i="4" s="1"/>
  <c r="AH8" i="4"/>
  <c r="AH7" i="4"/>
  <c r="AI7" i="4" s="1"/>
  <c r="AG23" i="4"/>
  <c r="AG19" i="4"/>
  <c r="AG15" i="4"/>
  <c r="AG11" i="4"/>
  <c r="AG7" i="4"/>
  <c r="AE17" i="4"/>
  <c r="AE13" i="4"/>
  <c r="Q24" i="4"/>
  <c r="G24" i="4"/>
  <c r="G20" i="4"/>
  <c r="G12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V9" i="4"/>
  <c r="W11" i="4"/>
  <c r="W10" i="4"/>
  <c r="W9" i="4"/>
  <c r="W8" i="4"/>
  <c r="W7" i="4"/>
  <c r="Y7" i="4" s="1"/>
  <c r="X9" i="4"/>
  <c r="Y9" i="4" s="1"/>
  <c r="W26" i="4"/>
  <c r="W25" i="4"/>
  <c r="W24" i="4"/>
  <c r="W23" i="4"/>
  <c r="W22" i="4"/>
  <c r="W21" i="4"/>
  <c r="Y21" i="4" s="1"/>
  <c r="W20" i="4"/>
  <c r="W19" i="4"/>
  <c r="W18" i="4"/>
  <c r="W17" i="4"/>
  <c r="W16" i="4"/>
  <c r="W15" i="4"/>
  <c r="W14" i="4"/>
  <c r="W13" i="4"/>
  <c r="Y13" i="4" s="1"/>
  <c r="W12" i="4"/>
  <c r="O27" i="4"/>
  <c r="X25" i="4"/>
  <c r="X24" i="4"/>
  <c r="Y24" i="4" s="1"/>
  <c r="X20" i="4"/>
  <c r="X16" i="4"/>
  <c r="Y16" i="4"/>
  <c r="V14" i="4"/>
  <c r="X10" i="4"/>
  <c r="Y10" i="4"/>
  <c r="V8" i="4"/>
  <c r="V11" i="4"/>
  <c r="V15" i="4"/>
  <c r="V23" i="4"/>
  <c r="X26" i="4"/>
  <c r="X19" i="4"/>
  <c r="Y19" i="4" s="1"/>
  <c r="V7" i="4"/>
  <c r="N7" i="4"/>
  <c r="L27" i="4"/>
  <c r="N27" i="4" s="1"/>
  <c r="T27" i="4"/>
  <c r="Z27" i="4"/>
  <c r="X21" i="4"/>
  <c r="X17" i="4"/>
  <c r="Y17" i="4"/>
  <c r="X14" i="4"/>
  <c r="P27" i="4"/>
  <c r="F27" i="4"/>
  <c r="AD27" i="4"/>
  <c r="AF27" i="4"/>
  <c r="AG27" i="4" s="1"/>
  <c r="S27" i="4"/>
  <c r="R27" i="4"/>
  <c r="M27" i="4"/>
  <c r="J24" i="4"/>
  <c r="K24" i="4"/>
  <c r="J7" i="4"/>
  <c r="K7" i="4" s="1"/>
  <c r="H27" i="4"/>
  <c r="AB27" i="4"/>
  <c r="AC27" i="4" s="1"/>
  <c r="C7" i="4"/>
  <c r="G7" i="4" s="1"/>
  <c r="AA7" i="4"/>
  <c r="C8" i="4"/>
  <c r="AE8" i="4" s="1"/>
  <c r="J8" i="4"/>
  <c r="K8" i="4" s="1"/>
  <c r="N8" i="4"/>
  <c r="C9" i="4"/>
  <c r="I9" i="4" s="1"/>
  <c r="J9" i="4"/>
  <c r="N9" i="4"/>
  <c r="C10" i="4"/>
  <c r="AG10" i="4" s="1"/>
  <c r="J10" i="4"/>
  <c r="K10" i="4"/>
  <c r="N10" i="4"/>
  <c r="C11" i="4"/>
  <c r="G11" i="4" s="1"/>
  <c r="J11" i="4"/>
  <c r="K11" i="4"/>
  <c r="N11" i="4"/>
  <c r="C12" i="4"/>
  <c r="AE12" i="4" s="1"/>
  <c r="J12" i="4"/>
  <c r="K12" i="4"/>
  <c r="N12" i="4"/>
  <c r="C13" i="4"/>
  <c r="AG13" i="4" s="1"/>
  <c r="I13" i="4"/>
  <c r="J13" i="4"/>
  <c r="K13" i="4" s="1"/>
  <c r="N13" i="4"/>
  <c r="C14" i="4"/>
  <c r="AG14" i="4" s="1"/>
  <c r="J14" i="4"/>
  <c r="K14" i="4" s="1"/>
  <c r="N14" i="4"/>
  <c r="C15" i="4"/>
  <c r="G15" i="4" s="1"/>
  <c r="I15" i="4"/>
  <c r="J15" i="4"/>
  <c r="K15" i="4" s="1"/>
  <c r="N15" i="4"/>
  <c r="C16" i="4"/>
  <c r="AE16" i="4" s="1"/>
  <c r="J16" i="4"/>
  <c r="N16" i="4"/>
  <c r="C17" i="4"/>
  <c r="AG17" i="4" s="1"/>
  <c r="J17" i="4"/>
  <c r="K17" i="4"/>
  <c r="N17" i="4"/>
  <c r="C18" i="4"/>
  <c r="AG18" i="4" s="1"/>
  <c r="J18" i="4"/>
  <c r="K18" i="4"/>
  <c r="N18" i="4"/>
  <c r="C19" i="4"/>
  <c r="G19" i="4" s="1"/>
  <c r="I19" i="4"/>
  <c r="J19" i="4"/>
  <c r="K19" i="4" s="1"/>
  <c r="N19" i="4"/>
  <c r="C20" i="4"/>
  <c r="AE20" i="4" s="1"/>
  <c r="I20" i="4"/>
  <c r="J20" i="4"/>
  <c r="K20" i="4" s="1"/>
  <c r="N20" i="4"/>
  <c r="C21" i="4"/>
  <c r="I21" i="4" s="1"/>
  <c r="J21" i="4"/>
  <c r="C22" i="4"/>
  <c r="AG22" i="4" s="1"/>
  <c r="J22" i="4"/>
  <c r="N22" i="4"/>
  <c r="C23" i="4"/>
  <c r="G23" i="4" s="1"/>
  <c r="J23" i="4"/>
  <c r="K23" i="4"/>
  <c r="N23" i="4"/>
  <c r="C24" i="4"/>
  <c r="AE24" i="4" s="1"/>
  <c r="AA24" i="4"/>
  <c r="N24" i="4"/>
  <c r="J25" i="4"/>
  <c r="J26" i="4"/>
  <c r="B27" i="4"/>
  <c r="C27" i="4" s="1"/>
  <c r="V12" i="4"/>
  <c r="V13" i="4"/>
  <c r="V16" i="4"/>
  <c r="V17" i="4"/>
  <c r="X18" i="4"/>
  <c r="V20" i="4"/>
  <c r="V21" i="4"/>
  <c r="V22" i="4"/>
  <c r="V24" i="4"/>
  <c r="AA18" i="4"/>
  <c r="AA11" i="4"/>
  <c r="D27" i="4"/>
  <c r="AA14" i="4"/>
  <c r="AA20" i="4"/>
  <c r="AA23" i="4"/>
  <c r="E27" i="4"/>
  <c r="AA15" i="4"/>
  <c r="X13" i="4"/>
  <c r="X12" i="4"/>
  <c r="V18" i="4"/>
  <c r="X23" i="4"/>
  <c r="X15" i="4"/>
  <c r="Y15" i="4" s="1"/>
  <c r="X11" i="4"/>
  <c r="Y11" i="4"/>
  <c r="V19" i="4"/>
  <c r="AA17" i="4"/>
  <c r="I24" i="4"/>
  <c r="I12" i="4"/>
  <c r="I10" i="4"/>
  <c r="V10" i="4"/>
  <c r="AA12" i="4"/>
  <c r="AA10" i="4"/>
  <c r="AA8" i="4"/>
  <c r="AA13" i="4"/>
  <c r="AA19" i="4"/>
  <c r="I17" i="4"/>
  <c r="I14" i="4"/>
  <c r="U27" i="4"/>
  <c r="X27" i="4" s="1"/>
  <c r="Y27" i="4" s="1"/>
  <c r="V27" i="4"/>
  <c r="I7" i="4"/>
  <c r="X8" i="4"/>
  <c r="Y8" i="4" s="1"/>
  <c r="Y14" i="4"/>
  <c r="Y23" i="4"/>
  <c r="W27" i="4"/>
  <c r="Y18" i="4"/>
  <c r="Y12" i="4"/>
  <c r="Y20" i="4"/>
  <c r="J27" i="4"/>
  <c r="K27" i="4" s="1"/>
  <c r="Q27" i="4"/>
  <c r="AH27" i="4"/>
  <c r="AI27" i="4" l="1"/>
  <c r="G27" i="4"/>
  <c r="AE27" i="4"/>
  <c r="I27" i="4"/>
  <c r="AA27" i="4"/>
  <c r="G16" i="4"/>
  <c r="AE9" i="4"/>
  <c r="AI22" i="4"/>
  <c r="AA22" i="4"/>
  <c r="K22" i="4"/>
  <c r="K21" i="4"/>
  <c r="K16" i="4"/>
  <c r="K9" i="4"/>
  <c r="G9" i="4"/>
  <c r="G13" i="4"/>
  <c r="G17" i="4"/>
  <c r="G21" i="4"/>
  <c r="AE10" i="4"/>
  <c r="AE14" i="4"/>
  <c r="AE18" i="4"/>
  <c r="AE22" i="4"/>
  <c r="AG8" i="4"/>
  <c r="AG12" i="4"/>
  <c r="AG16" i="4"/>
  <c r="AG20" i="4"/>
  <c r="AG24" i="4"/>
  <c r="G8" i="4"/>
  <c r="AE21" i="4"/>
  <c r="AI8" i="4"/>
  <c r="I8" i="4"/>
  <c r="I23" i="4"/>
  <c r="I18" i="4"/>
  <c r="I11" i="4"/>
  <c r="G10" i="4"/>
  <c r="G14" i="4"/>
  <c r="G18" i="4"/>
  <c r="G22" i="4"/>
  <c r="AE7" i="4"/>
  <c r="AE11" i="4"/>
  <c r="AE15" i="4"/>
  <c r="AE19" i="4"/>
  <c r="AE23" i="4"/>
  <c r="AG9" i="4"/>
  <c r="AG21" i="4"/>
  <c r="AI16" i="4"/>
  <c r="AA16" i="4"/>
  <c r="AA9" i="4"/>
  <c r="AA21" i="4"/>
  <c r="I22" i="4"/>
  <c r="I16" i="4"/>
</calcChain>
</file>

<file path=xl/sharedStrings.xml><?xml version="1.0" encoding="utf-8"?>
<sst xmlns="http://schemas.openxmlformats.org/spreadsheetml/2006/main" count="90" uniqueCount="83">
  <si>
    <t>鶴見</t>
  </si>
  <si>
    <t>神奈川</t>
  </si>
  <si>
    <t>西</t>
  </si>
  <si>
    <t>中</t>
  </si>
  <si>
    <t>南</t>
  </si>
  <si>
    <t>港南</t>
  </si>
  <si>
    <t>旭</t>
  </si>
  <si>
    <t>磯子</t>
  </si>
  <si>
    <t>金沢</t>
  </si>
  <si>
    <t>港北</t>
  </si>
  <si>
    <t>緑</t>
  </si>
  <si>
    <t>青葉</t>
  </si>
  <si>
    <t>都筑</t>
  </si>
  <si>
    <t>戸塚</t>
  </si>
  <si>
    <t>栄</t>
  </si>
  <si>
    <t>泉</t>
  </si>
  <si>
    <t>瀬谷</t>
  </si>
  <si>
    <t>視触診</t>
    <rPh sb="0" eb="3">
      <t>シショクシン</t>
    </rPh>
    <phoneticPr fontId="2"/>
  </si>
  <si>
    <t>胃</t>
    <rPh sb="0" eb="1">
      <t>イ</t>
    </rPh>
    <phoneticPr fontId="2"/>
  </si>
  <si>
    <t>大腸</t>
    <rPh sb="0" eb="2">
      <t>ダイチョウ</t>
    </rPh>
    <phoneticPr fontId="2"/>
  </si>
  <si>
    <t>視触診
マンモ</t>
    <rPh sb="0" eb="3">
      <t>シショクシン</t>
    </rPh>
    <phoneticPr fontId="2"/>
  </si>
  <si>
    <t>市外（転出者）</t>
    <rPh sb="0" eb="2">
      <t>シガイ</t>
    </rPh>
    <rPh sb="3" eb="5">
      <t>テンシュツ</t>
    </rPh>
    <rPh sb="5" eb="6">
      <t>シャ</t>
    </rPh>
    <phoneticPr fontId="2"/>
  </si>
  <si>
    <t>肺</t>
    <rPh sb="0" eb="1">
      <t>ハイ</t>
    </rPh>
    <phoneticPr fontId="2"/>
  </si>
  <si>
    <t>対象者数</t>
    <rPh sb="0" eb="3">
      <t>タイショウシャ</t>
    </rPh>
    <rPh sb="3" eb="4">
      <t>スウ</t>
    </rPh>
    <phoneticPr fontId="2"/>
  </si>
  <si>
    <t>40歳以上
対象者数（男）</t>
    <rPh sb="2" eb="5">
      <t>サイイジョウ</t>
    </rPh>
    <rPh sb="6" eb="9">
      <t>タイショウシャ</t>
    </rPh>
    <rPh sb="9" eb="10">
      <t>スウ</t>
    </rPh>
    <rPh sb="11" eb="12">
      <t>オトコ</t>
    </rPh>
    <phoneticPr fontId="3"/>
  </si>
  <si>
    <t>40歳以上
対象者数（女）</t>
    <rPh sb="2" eb="5">
      <t>サイイジョウ</t>
    </rPh>
    <rPh sb="6" eb="9">
      <t>タイショウシャ</t>
    </rPh>
    <rPh sb="9" eb="10">
      <t>スウ</t>
    </rPh>
    <rPh sb="11" eb="12">
      <t>オンナ</t>
    </rPh>
    <phoneticPr fontId="3"/>
  </si>
  <si>
    <t>40歳以上
対象者数（男女）</t>
    <rPh sb="2" eb="5">
      <t>サイイジョウ</t>
    </rPh>
    <rPh sb="6" eb="9">
      <t>タイショウシャ</t>
    </rPh>
    <rPh sb="9" eb="10">
      <t>スウ</t>
    </rPh>
    <rPh sb="11" eb="13">
      <t>ダンジョ</t>
    </rPh>
    <phoneticPr fontId="3"/>
  </si>
  <si>
    <t>20歳以上
対象者数（女）</t>
    <rPh sb="2" eb="5">
      <t>サイイジョウ</t>
    </rPh>
    <rPh sb="6" eb="9">
      <t>タイショウシャ</t>
    </rPh>
    <rPh sb="9" eb="10">
      <t>スウ</t>
    </rPh>
    <rPh sb="11" eb="12">
      <t>オンナ</t>
    </rPh>
    <phoneticPr fontId="3"/>
  </si>
  <si>
    <t>受診率</t>
    <rPh sb="0" eb="2">
      <t>ジュシン</t>
    </rPh>
    <rPh sb="2" eb="3">
      <t>リツ</t>
    </rPh>
    <phoneticPr fontId="2"/>
  </si>
  <si>
    <t>受診率※</t>
    <rPh sb="0" eb="2">
      <t>ジュシン</t>
    </rPh>
    <rPh sb="2" eb="3">
      <t>リツ</t>
    </rPh>
    <phoneticPr fontId="2"/>
  </si>
  <si>
    <t>横浜市</t>
    <rPh sb="0" eb="3">
      <t>ヨコハマシ</t>
    </rPh>
    <phoneticPr fontId="2"/>
  </si>
  <si>
    <t>子宮
※（2年連続受診者数は減算していません。）</t>
    <rPh sb="0" eb="2">
      <t>シキュウ</t>
    </rPh>
    <rPh sb="6" eb="7">
      <t>ネン</t>
    </rPh>
    <rPh sb="7" eb="9">
      <t>レンゾク</t>
    </rPh>
    <rPh sb="9" eb="12">
      <t>ジュシンシャ</t>
    </rPh>
    <rPh sb="12" eb="13">
      <t>スウ</t>
    </rPh>
    <rPh sb="14" eb="16">
      <t>ゲンサン</t>
    </rPh>
    <phoneticPr fontId="2"/>
  </si>
  <si>
    <t>乳
※（2年連続受診者数は減算していません。）</t>
    <phoneticPr fontId="2"/>
  </si>
  <si>
    <t>市外（被災者）</t>
    <rPh sb="0" eb="2">
      <t>シガイ</t>
    </rPh>
    <rPh sb="3" eb="6">
      <t>ヒサイシャ</t>
    </rPh>
    <phoneticPr fontId="2"/>
  </si>
  <si>
    <t>集団</t>
    <rPh sb="0" eb="2">
      <t>シュウダン</t>
    </rPh>
    <phoneticPr fontId="2"/>
  </si>
  <si>
    <t>市民病院</t>
    <rPh sb="0" eb="2">
      <t>シミン</t>
    </rPh>
    <rPh sb="2" eb="4">
      <t>ビョウイン</t>
    </rPh>
    <phoneticPr fontId="2"/>
  </si>
  <si>
    <t>受診率
（集団）</t>
    <rPh sb="0" eb="2">
      <t>ジュシン</t>
    </rPh>
    <rPh sb="2" eb="3">
      <t>リツ</t>
    </rPh>
    <rPh sb="5" eb="7">
      <t>シュウダン</t>
    </rPh>
    <phoneticPr fontId="2"/>
  </si>
  <si>
    <t>総数</t>
    <rPh sb="0" eb="2">
      <t>ソウスウ</t>
    </rPh>
    <phoneticPr fontId="2"/>
  </si>
  <si>
    <t>受診率
（市民病院）</t>
    <rPh sb="0" eb="2">
      <t>ジュシン</t>
    </rPh>
    <rPh sb="2" eb="3">
      <t>リツ</t>
    </rPh>
    <rPh sb="5" eb="7">
      <t>シミン</t>
    </rPh>
    <rPh sb="7" eb="9">
      <t>ビョウイン</t>
    </rPh>
    <phoneticPr fontId="2"/>
  </si>
  <si>
    <t>保土ケ谷</t>
    <phoneticPr fontId="2"/>
  </si>
  <si>
    <t>個別</t>
    <rPh sb="0" eb="2">
      <t>コベツ</t>
    </rPh>
    <phoneticPr fontId="2"/>
  </si>
  <si>
    <t>受診率
（個別）</t>
    <rPh sb="0" eb="2">
      <t>ジュシン</t>
    </rPh>
    <rPh sb="2" eb="3">
      <t>リツ</t>
    </rPh>
    <rPh sb="5" eb="7">
      <t>コベツ</t>
    </rPh>
    <phoneticPr fontId="2"/>
  </si>
  <si>
    <t>受診数</t>
    <rPh sb="0" eb="3">
      <t>ジュシンスウ</t>
    </rPh>
    <phoneticPr fontId="2"/>
  </si>
  <si>
    <t>受診率※
（集団）</t>
    <rPh sb="0" eb="2">
      <t>ジュシン</t>
    </rPh>
    <rPh sb="2" eb="3">
      <t>リツ</t>
    </rPh>
    <rPh sb="6" eb="8">
      <t>シュウダン</t>
    </rPh>
    <phoneticPr fontId="2"/>
  </si>
  <si>
    <t>受診率※
(個別）</t>
    <rPh sb="0" eb="2">
      <t>ジュシン</t>
    </rPh>
    <rPh sb="2" eb="3">
      <t>リツ</t>
    </rPh>
    <rPh sb="6" eb="8">
      <t>コベツ</t>
    </rPh>
    <phoneticPr fontId="2"/>
  </si>
  <si>
    <t>H26
受診数</t>
    <rPh sb="4" eb="7">
      <t>ジュシンスウ</t>
    </rPh>
    <phoneticPr fontId="2"/>
  </si>
  <si>
    <t>H26
受診数（集団）</t>
    <rPh sb="4" eb="7">
      <t>ジュシンスウ</t>
    </rPh>
    <rPh sb="8" eb="10">
      <t>シュウダン</t>
    </rPh>
    <phoneticPr fontId="2"/>
  </si>
  <si>
    <t>H26
受診数
（個別）</t>
    <rPh sb="4" eb="7">
      <t>ジュシンスウ</t>
    </rPh>
    <rPh sb="9" eb="11">
      <t>コベツ</t>
    </rPh>
    <phoneticPr fontId="2"/>
  </si>
  <si>
    <t>H26
総数</t>
    <rPh sb="4" eb="6">
      <t>ソウスウ</t>
    </rPh>
    <phoneticPr fontId="2"/>
  </si>
  <si>
    <t>個別
（X線）</t>
    <rPh sb="0" eb="2">
      <t>コベツ</t>
    </rPh>
    <rPh sb="5" eb="6">
      <t>セン</t>
    </rPh>
    <phoneticPr fontId="2"/>
  </si>
  <si>
    <t>(1)</t>
    <phoneticPr fontId="2"/>
  </si>
  <si>
    <t>(2)</t>
    <phoneticPr fontId="2"/>
  </si>
  <si>
    <t>(1)＋(2)</t>
    <phoneticPr fontId="2"/>
  </si>
  <si>
    <t>(3)</t>
    <phoneticPr fontId="2"/>
  </si>
  <si>
    <t>(4)</t>
    <phoneticPr fontId="2"/>
  </si>
  <si>
    <t>(5)</t>
    <phoneticPr fontId="2"/>
  </si>
  <si>
    <t>(6)</t>
    <phoneticPr fontId="2"/>
  </si>
  <si>
    <t>(3)+(5)</t>
    <phoneticPr fontId="2"/>
  </si>
  <si>
    <t>(4)+(6)</t>
    <phoneticPr fontId="2"/>
  </si>
  <si>
    <t>(7)</t>
    <phoneticPr fontId="2"/>
  </si>
  <si>
    <t>(8)</t>
    <phoneticPr fontId="2"/>
  </si>
  <si>
    <t>(9)</t>
    <phoneticPr fontId="2"/>
  </si>
  <si>
    <t>(7)+(8)+(9)</t>
    <phoneticPr fontId="2"/>
  </si>
  <si>
    <t>(A)</t>
    <phoneticPr fontId="2"/>
  </si>
  <si>
    <t>(B)</t>
    <phoneticPr fontId="2"/>
  </si>
  <si>
    <t>（C）</t>
    <phoneticPr fontId="2"/>
  </si>
  <si>
    <t>(D)</t>
    <phoneticPr fontId="2"/>
  </si>
  <si>
    <t>(D)/(A)</t>
    <phoneticPr fontId="2"/>
  </si>
  <si>
    <t>（E)</t>
    <phoneticPr fontId="2"/>
  </si>
  <si>
    <t>（F)</t>
    <phoneticPr fontId="2"/>
  </si>
  <si>
    <t>(（E)+(F)）/（C)</t>
    <phoneticPr fontId="2"/>
  </si>
  <si>
    <t>（G)</t>
    <phoneticPr fontId="2"/>
  </si>
  <si>
    <t>（H)</t>
    <phoneticPr fontId="2"/>
  </si>
  <si>
    <t>（（G)+(H)）/（B)</t>
    <phoneticPr fontId="2"/>
  </si>
  <si>
    <t>(I)</t>
    <phoneticPr fontId="2"/>
  </si>
  <si>
    <t>(I)/(A)</t>
    <phoneticPr fontId="2"/>
  </si>
  <si>
    <t>(J)</t>
    <phoneticPr fontId="2"/>
  </si>
  <si>
    <t>(J)/(A)</t>
    <phoneticPr fontId="2"/>
  </si>
  <si>
    <t>平成27年度行政区別（受診者居住区別）受診者数</t>
    <rPh sb="11" eb="14">
      <t>ジュシンシャ</t>
    </rPh>
    <rPh sb="14" eb="17">
      <t>キョジュウク</t>
    </rPh>
    <rPh sb="17" eb="18">
      <t>ベツ</t>
    </rPh>
    <phoneticPr fontId="2"/>
  </si>
  <si>
    <t>H27
受診数</t>
    <rPh sb="4" eb="7">
      <t>ジュシンスウ</t>
    </rPh>
    <phoneticPr fontId="2"/>
  </si>
  <si>
    <t>H27
受診数（集団）</t>
    <rPh sb="4" eb="7">
      <t>ジュシンスウ</t>
    </rPh>
    <rPh sb="8" eb="10">
      <t>シュウダン</t>
    </rPh>
    <phoneticPr fontId="2"/>
  </si>
  <si>
    <t>H27
受診数
（個別）</t>
    <rPh sb="4" eb="7">
      <t>ジュシンスウ</t>
    </rPh>
    <rPh sb="9" eb="11">
      <t>コベツ</t>
    </rPh>
    <phoneticPr fontId="2"/>
  </si>
  <si>
    <t>H27
総数</t>
    <rPh sb="4" eb="6">
      <t>ソウスウ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</si>
</sst>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0.0%"/>
    <numFmt numFmtId="178" formatCode="#,##0_);[Red]\(#,##0\)"/>
    <numFmt numFmtId="179" formatCode="0_);[Red]\(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hair">
        <color indexed="64"/>
      </right>
      <top/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/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/>
      <bottom style="hair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hair">
        <color indexed="64"/>
      </right>
      <top/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>
      <left/>
      <right/>
      <top/>
      <bottom style="hair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9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176" fontId="0" fillId="0" borderId="3" xfId="0" applyNumberFormat="1" applyFill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6" xfId="0" applyNumberFormat="1" applyFill="1" applyBorder="1" applyAlignment="1">
      <alignment vertical="center"/>
    </xf>
    <xf numFmtId="176" fontId="0" fillId="0" borderId="7" xfId="0" applyNumberFormat="1" applyFill="1" applyBorder="1" applyAlignment="1">
      <alignment vertical="center"/>
    </xf>
    <xf numFmtId="176" fontId="0" fillId="0" borderId="8" xfId="0" applyNumberForma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38" fontId="4" fillId="0" borderId="17" xfId="1" applyFont="1" applyFill="1" applyBorder="1" applyAlignment="1">
      <alignment vertical="center"/>
    </xf>
    <xf numFmtId="176" fontId="4" fillId="0" borderId="19" xfId="0" applyNumberFormat="1" applyFont="1" applyFill="1" applyBorder="1" applyAlignment="1">
      <alignment vertical="center"/>
    </xf>
    <xf numFmtId="176" fontId="4" fillId="0" borderId="20" xfId="0" applyNumberFormat="1" applyFont="1" applyFill="1" applyBorder="1" applyAlignment="1">
      <alignment vertical="center"/>
    </xf>
    <xf numFmtId="176" fontId="4" fillId="0" borderId="21" xfId="0" applyNumberFormat="1" applyFont="1" applyFill="1" applyBorder="1" applyAlignment="1">
      <alignment vertical="center"/>
    </xf>
    <xf numFmtId="38" fontId="4" fillId="0" borderId="22" xfId="1" applyFont="1" applyFill="1" applyBorder="1" applyAlignment="1">
      <alignment vertical="center"/>
    </xf>
    <xf numFmtId="38" fontId="4" fillId="0" borderId="20" xfId="1" applyFont="1" applyFill="1" applyBorder="1" applyAlignment="1">
      <alignment vertical="center"/>
    </xf>
    <xf numFmtId="177" fontId="4" fillId="0" borderId="21" xfId="1" applyNumberFormat="1" applyFont="1" applyFill="1" applyBorder="1" applyAlignment="1">
      <alignment vertical="center"/>
    </xf>
    <xf numFmtId="176" fontId="4" fillId="0" borderId="23" xfId="0" applyNumberFormat="1" applyFont="1" applyFill="1" applyBorder="1" applyAlignment="1">
      <alignment vertical="center"/>
    </xf>
    <xf numFmtId="176" fontId="4" fillId="0" borderId="24" xfId="0" applyNumberFormat="1" applyFont="1" applyFill="1" applyBorder="1" applyAlignment="1">
      <alignment vertical="center"/>
    </xf>
    <xf numFmtId="176" fontId="4" fillId="0" borderId="25" xfId="0" applyNumberFormat="1" applyFont="1" applyFill="1" applyBorder="1" applyAlignment="1">
      <alignment vertical="center"/>
    </xf>
    <xf numFmtId="38" fontId="4" fillId="0" borderId="24" xfId="1" applyFont="1" applyFill="1" applyBorder="1" applyAlignment="1">
      <alignment vertical="center"/>
    </xf>
    <xf numFmtId="177" fontId="4" fillId="0" borderId="25" xfId="1" applyNumberFormat="1" applyFont="1" applyFill="1" applyBorder="1" applyAlignment="1">
      <alignment vertical="center"/>
    </xf>
    <xf numFmtId="38" fontId="4" fillId="0" borderId="26" xfId="1" applyFont="1" applyFill="1" applyBorder="1" applyAlignment="1">
      <alignment vertical="center"/>
    </xf>
    <xf numFmtId="176" fontId="4" fillId="0" borderId="27" xfId="0" applyNumberFormat="1" applyFont="1" applyFill="1" applyBorder="1" applyAlignment="1">
      <alignment vertical="center"/>
    </xf>
    <xf numFmtId="177" fontId="4" fillId="0" borderId="27" xfId="1" applyNumberFormat="1" applyFont="1" applyFill="1" applyBorder="1" applyAlignment="1">
      <alignment vertical="center"/>
    </xf>
    <xf numFmtId="176" fontId="4" fillId="0" borderId="28" xfId="0" applyNumberFormat="1" applyFont="1" applyFill="1" applyBorder="1" applyAlignment="1">
      <alignment vertical="center"/>
    </xf>
    <xf numFmtId="177" fontId="4" fillId="0" borderId="28" xfId="1" applyNumberFormat="1" applyFont="1" applyFill="1" applyBorder="1" applyAlignment="1">
      <alignment vertical="center"/>
    </xf>
    <xf numFmtId="176" fontId="4" fillId="0" borderId="29" xfId="0" applyNumberFormat="1" applyFont="1" applyFill="1" applyBorder="1" applyAlignment="1">
      <alignment vertical="center"/>
    </xf>
    <xf numFmtId="176" fontId="4" fillId="0" borderId="30" xfId="0" applyNumberFormat="1" applyFont="1" applyFill="1" applyBorder="1" applyAlignment="1">
      <alignment vertical="center"/>
    </xf>
    <xf numFmtId="176" fontId="4" fillId="0" borderId="31" xfId="0" applyNumberFormat="1" applyFont="1" applyFill="1" applyBorder="1" applyAlignment="1">
      <alignment vertical="center"/>
    </xf>
    <xf numFmtId="177" fontId="4" fillId="0" borderId="32" xfId="1" applyNumberFormat="1" applyFont="1" applyFill="1" applyBorder="1" applyAlignment="1">
      <alignment vertical="center"/>
    </xf>
    <xf numFmtId="177" fontId="4" fillId="0" borderId="31" xfId="1" applyNumberFormat="1" applyFont="1" applyFill="1" applyBorder="1" applyAlignment="1">
      <alignment vertical="center"/>
    </xf>
    <xf numFmtId="177" fontId="4" fillId="0" borderId="33" xfId="1" applyNumberFormat="1" applyFont="1" applyFill="1" applyBorder="1" applyAlignment="1">
      <alignment vertical="center"/>
    </xf>
    <xf numFmtId="176" fontId="4" fillId="0" borderId="34" xfId="0" applyNumberFormat="1" applyFont="1" applyFill="1" applyBorder="1" applyAlignment="1">
      <alignment vertical="center"/>
    </xf>
    <xf numFmtId="176" fontId="4" fillId="0" borderId="35" xfId="0" applyNumberFormat="1" applyFont="1" applyFill="1" applyBorder="1" applyAlignment="1">
      <alignment vertical="center"/>
    </xf>
    <xf numFmtId="176" fontId="4" fillId="0" borderId="36" xfId="0" applyNumberFormat="1" applyFont="1" applyFill="1" applyBorder="1" applyAlignment="1">
      <alignment vertical="center"/>
    </xf>
    <xf numFmtId="38" fontId="4" fillId="0" borderId="37" xfId="1" applyFont="1" applyFill="1" applyBorder="1" applyAlignment="1">
      <alignment vertical="center"/>
    </xf>
    <xf numFmtId="177" fontId="4" fillId="0" borderId="36" xfId="1" applyNumberFormat="1" applyFont="1" applyFill="1" applyBorder="1" applyAlignment="1">
      <alignment vertical="center"/>
    </xf>
    <xf numFmtId="177" fontId="4" fillId="0" borderId="38" xfId="1" applyNumberFormat="1" applyFont="1" applyFill="1" applyBorder="1" applyAlignment="1">
      <alignment vertical="center"/>
    </xf>
    <xf numFmtId="176" fontId="4" fillId="0" borderId="39" xfId="0" applyNumberFormat="1" applyFont="1" applyFill="1" applyBorder="1" applyAlignment="1">
      <alignment vertical="center"/>
    </xf>
    <xf numFmtId="176" fontId="4" fillId="0" borderId="40" xfId="0" applyNumberFormat="1" applyFont="1" applyFill="1" applyBorder="1" applyAlignment="1">
      <alignment vertical="center"/>
    </xf>
    <xf numFmtId="176" fontId="4" fillId="0" borderId="41" xfId="0" applyNumberFormat="1" applyFont="1" applyFill="1" applyBorder="1" applyAlignment="1">
      <alignment vertical="center"/>
    </xf>
    <xf numFmtId="38" fontId="4" fillId="0" borderId="40" xfId="1" applyFont="1" applyFill="1" applyBorder="1" applyAlignment="1">
      <alignment vertical="center"/>
    </xf>
    <xf numFmtId="177" fontId="4" fillId="0" borderId="41" xfId="1" applyNumberFormat="1" applyFont="1" applyFill="1" applyBorder="1" applyAlignment="1">
      <alignment vertical="center"/>
    </xf>
    <xf numFmtId="177" fontId="4" fillId="0" borderId="42" xfId="1" applyNumberFormat="1" applyFont="1" applyFill="1" applyBorder="1" applyAlignment="1">
      <alignment vertical="center"/>
    </xf>
    <xf numFmtId="0" fontId="4" fillId="0" borderId="43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177" fontId="4" fillId="0" borderId="18" xfId="1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177" fontId="4" fillId="0" borderId="47" xfId="1" applyNumberFormat="1" applyFont="1" applyFill="1" applyBorder="1" applyAlignment="1">
      <alignment vertical="center"/>
    </xf>
    <xf numFmtId="177" fontId="4" fillId="0" borderId="44" xfId="1" applyNumberFormat="1" applyFont="1" applyFill="1" applyBorder="1" applyAlignment="1">
      <alignment vertical="center"/>
    </xf>
    <xf numFmtId="177" fontId="4" fillId="0" borderId="48" xfId="1" applyNumberFormat="1" applyFont="1" applyFill="1" applyBorder="1" applyAlignment="1">
      <alignment vertical="center"/>
    </xf>
    <xf numFmtId="177" fontId="4" fillId="0" borderId="49" xfId="1" applyNumberFormat="1" applyFont="1" applyFill="1" applyBorder="1" applyAlignment="1">
      <alignment vertical="center"/>
    </xf>
    <xf numFmtId="177" fontId="4" fillId="0" borderId="50" xfId="1" applyNumberFormat="1" applyFont="1" applyFill="1" applyBorder="1" applyAlignment="1">
      <alignment vertical="center"/>
    </xf>
    <xf numFmtId="3" fontId="4" fillId="0" borderId="39" xfId="1" applyNumberFormat="1" applyFont="1" applyFill="1" applyBorder="1" applyAlignment="1">
      <alignment vertical="center"/>
    </xf>
    <xf numFmtId="3" fontId="4" fillId="0" borderId="40" xfId="1" applyNumberFormat="1" applyFont="1" applyFill="1" applyBorder="1" applyAlignment="1">
      <alignment vertical="center"/>
    </xf>
    <xf numFmtId="0" fontId="0" fillId="2" borderId="17" xfId="0" applyFont="1" applyFill="1" applyBorder="1" applyAlignment="1">
      <alignment horizontal="center" vertical="center" wrapText="1"/>
    </xf>
    <xf numFmtId="177" fontId="4" fillId="2" borderId="20" xfId="1" applyNumberFormat="1" applyFont="1" applyFill="1" applyBorder="1" applyAlignment="1">
      <alignment vertical="center"/>
    </xf>
    <xf numFmtId="177" fontId="4" fillId="2" borderId="24" xfId="1" applyNumberFormat="1" applyFont="1" applyFill="1" applyBorder="1" applyAlignment="1">
      <alignment vertical="center"/>
    </xf>
    <xf numFmtId="0" fontId="0" fillId="2" borderId="0" xfId="0" applyFill="1"/>
    <xf numFmtId="0" fontId="3" fillId="2" borderId="0" xfId="0" applyFont="1" applyFill="1" applyBorder="1" applyAlignment="1">
      <alignment horizontal="left"/>
    </xf>
    <xf numFmtId="0" fontId="0" fillId="2" borderId="21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/>
    </xf>
    <xf numFmtId="0" fontId="0" fillId="2" borderId="51" xfId="0" applyFont="1" applyFill="1" applyBorder="1" applyAlignment="1">
      <alignment horizontal="center" vertical="center" wrapText="1"/>
    </xf>
    <xf numFmtId="0" fontId="0" fillId="2" borderId="52" xfId="0" applyFont="1" applyFill="1" applyBorder="1" applyAlignment="1">
      <alignment horizontal="center" vertical="center" wrapText="1"/>
    </xf>
    <xf numFmtId="177" fontId="4" fillId="2" borderId="7" xfId="1" applyNumberFormat="1" applyFont="1" applyFill="1" applyBorder="1" applyAlignment="1">
      <alignment vertical="center"/>
    </xf>
    <xf numFmtId="177" fontId="4" fillId="2" borderId="0" xfId="1" applyNumberFormat="1" applyFont="1" applyFill="1" applyBorder="1" applyAlignment="1">
      <alignment vertical="center"/>
    </xf>
    <xf numFmtId="177" fontId="4" fillId="2" borderId="53" xfId="1" applyNumberFormat="1" applyFont="1" applyFill="1" applyBorder="1" applyAlignment="1">
      <alignment vertical="center"/>
    </xf>
    <xf numFmtId="177" fontId="4" fillId="2" borderId="54" xfId="1" applyNumberFormat="1" applyFont="1" applyFill="1" applyBorder="1" applyAlignment="1">
      <alignment vertical="center"/>
    </xf>
    <xf numFmtId="177" fontId="4" fillId="2" borderId="52" xfId="1" applyNumberFormat="1" applyFont="1" applyFill="1" applyBorder="1" applyAlignment="1">
      <alignment vertical="center"/>
    </xf>
    <xf numFmtId="0" fontId="0" fillId="2" borderId="55" xfId="0" applyFill="1" applyBorder="1"/>
    <xf numFmtId="0" fontId="0" fillId="2" borderId="0" xfId="0" applyFill="1" applyBorder="1"/>
    <xf numFmtId="0" fontId="0" fillId="0" borderId="56" xfId="0" applyFont="1" applyFill="1" applyBorder="1" applyAlignment="1">
      <alignment horizontal="center" vertical="center" wrapText="1"/>
    </xf>
    <xf numFmtId="49" fontId="0" fillId="0" borderId="2" xfId="0" applyNumberFormat="1" applyBorder="1"/>
    <xf numFmtId="49" fontId="0" fillId="0" borderId="0" xfId="0" applyNumberFormat="1" applyBorder="1"/>
    <xf numFmtId="49" fontId="0" fillId="0" borderId="3" xfId="0" applyNumberFormat="1" applyBorder="1" applyAlignment="1">
      <alignment horizontal="center"/>
    </xf>
    <xf numFmtId="49" fontId="0" fillId="2" borderId="3" xfId="0" applyNumberFormat="1" applyFill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49" fontId="0" fillId="3" borderId="3" xfId="0" applyNumberFormat="1" applyFill="1" applyBorder="1" applyAlignment="1">
      <alignment horizontal="center"/>
    </xf>
    <xf numFmtId="49" fontId="0" fillId="0" borderId="57" xfId="0" applyNumberFormat="1" applyBorder="1" applyAlignment="1">
      <alignment horizontal="center"/>
    </xf>
    <xf numFmtId="49" fontId="0" fillId="0" borderId="0" xfId="0" applyNumberFormat="1"/>
    <xf numFmtId="0" fontId="0" fillId="0" borderId="0" xfId="0" applyBorder="1"/>
    <xf numFmtId="0" fontId="0" fillId="0" borderId="3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57" xfId="0" applyFill="1" applyBorder="1" applyAlignment="1">
      <alignment horizontal="center"/>
    </xf>
    <xf numFmtId="176" fontId="4" fillId="0" borderId="16" xfId="0" applyNumberFormat="1" applyFont="1" applyFill="1" applyBorder="1" applyAlignment="1">
      <alignment vertical="center"/>
    </xf>
    <xf numFmtId="177" fontId="4" fillId="0" borderId="17" xfId="1" applyNumberFormat="1" applyFont="1" applyFill="1" applyBorder="1" applyAlignment="1">
      <alignment vertical="center"/>
    </xf>
    <xf numFmtId="38" fontId="4" fillId="0" borderId="56" xfId="1" applyFont="1" applyFill="1" applyBorder="1" applyAlignment="1">
      <alignment vertical="center"/>
    </xf>
    <xf numFmtId="177" fontId="4" fillId="0" borderId="52" xfId="1" applyNumberFormat="1" applyFont="1" applyFill="1" applyBorder="1" applyAlignment="1">
      <alignment vertical="center"/>
    </xf>
    <xf numFmtId="38" fontId="4" fillId="0" borderId="16" xfId="1" applyFont="1" applyFill="1" applyBorder="1" applyAlignment="1">
      <alignment vertical="center"/>
    </xf>
    <xf numFmtId="179" fontId="4" fillId="0" borderId="16" xfId="1" applyNumberFormat="1" applyFont="1" applyFill="1" applyBorder="1" applyAlignment="1">
      <alignment vertical="center"/>
    </xf>
    <xf numFmtId="179" fontId="4" fillId="0" borderId="56" xfId="1" applyNumberFormat="1" applyFont="1" applyFill="1" applyBorder="1" applyAlignment="1">
      <alignment vertical="center"/>
    </xf>
    <xf numFmtId="38" fontId="4" fillId="0" borderId="52" xfId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3" fontId="4" fillId="0" borderId="16" xfId="1" applyNumberFormat="1" applyFont="1" applyFill="1" applyBorder="1" applyAlignment="1">
      <alignment vertical="center"/>
    </xf>
    <xf numFmtId="3" fontId="4" fillId="0" borderId="17" xfId="1" applyNumberFormat="1" applyFont="1" applyFill="1" applyBorder="1" applyAlignment="1">
      <alignment vertical="center"/>
    </xf>
    <xf numFmtId="177" fontId="4" fillId="0" borderId="20" xfId="1" applyNumberFormat="1" applyFont="1" applyFill="1" applyBorder="1" applyAlignment="1">
      <alignment vertical="center"/>
    </xf>
    <xf numFmtId="177" fontId="4" fillId="0" borderId="0" xfId="1" applyNumberFormat="1" applyFont="1" applyFill="1" applyBorder="1" applyAlignment="1">
      <alignment vertical="center"/>
    </xf>
    <xf numFmtId="38" fontId="4" fillId="0" borderId="19" xfId="1" applyFont="1" applyFill="1" applyBorder="1" applyAlignment="1">
      <alignment vertical="center"/>
    </xf>
    <xf numFmtId="179" fontId="4" fillId="0" borderId="19" xfId="1" applyNumberFormat="1" applyFont="1" applyFill="1" applyBorder="1" applyAlignment="1">
      <alignment vertical="center"/>
    </xf>
    <xf numFmtId="179" fontId="4" fillId="0" borderId="20" xfId="1" applyNumberFormat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" fontId="4" fillId="0" borderId="19" xfId="1" applyNumberFormat="1" applyFont="1" applyFill="1" applyBorder="1" applyAlignment="1">
      <alignment vertical="center"/>
    </xf>
    <xf numFmtId="3" fontId="4" fillId="0" borderId="20" xfId="1" applyNumberFormat="1" applyFont="1" applyFill="1" applyBorder="1" applyAlignment="1">
      <alignment vertical="center"/>
    </xf>
    <xf numFmtId="177" fontId="4" fillId="0" borderId="24" xfId="1" applyNumberFormat="1" applyFont="1" applyFill="1" applyBorder="1" applyAlignment="1">
      <alignment vertical="center"/>
    </xf>
    <xf numFmtId="177" fontId="4" fillId="0" borderId="7" xfId="1" applyNumberFormat="1" applyFont="1" applyFill="1" applyBorder="1" applyAlignment="1">
      <alignment vertical="center"/>
    </xf>
    <xf numFmtId="38" fontId="4" fillId="0" borderId="23" xfId="1" applyFont="1" applyFill="1" applyBorder="1" applyAlignment="1">
      <alignment vertical="center"/>
    </xf>
    <xf numFmtId="179" fontId="4" fillId="0" borderId="23" xfId="1" applyNumberFormat="1" applyFont="1" applyFill="1" applyBorder="1" applyAlignment="1">
      <alignment vertical="center"/>
    </xf>
    <xf numFmtId="179" fontId="4" fillId="0" borderId="24" xfId="1" applyNumberFormat="1" applyFont="1" applyFill="1" applyBorder="1" applyAlignment="1">
      <alignment vertical="center"/>
    </xf>
    <xf numFmtId="38" fontId="4" fillId="0" borderId="7" xfId="1" applyFont="1" applyFill="1" applyBorder="1" applyAlignment="1">
      <alignment vertical="center"/>
    </xf>
    <xf numFmtId="3" fontId="4" fillId="0" borderId="23" xfId="1" applyNumberFormat="1" applyFont="1" applyFill="1" applyBorder="1" applyAlignment="1">
      <alignment vertical="center"/>
    </xf>
    <xf numFmtId="3" fontId="4" fillId="0" borderId="24" xfId="1" applyNumberFormat="1" applyFont="1" applyFill="1" applyBorder="1" applyAlignment="1">
      <alignment vertical="center"/>
    </xf>
    <xf numFmtId="176" fontId="4" fillId="0" borderId="26" xfId="0" applyNumberFormat="1" applyFont="1" applyFill="1" applyBorder="1" applyAlignment="1">
      <alignment vertical="center"/>
    </xf>
    <xf numFmtId="179" fontId="4" fillId="0" borderId="26" xfId="1" applyNumberFormat="1" applyFont="1" applyFill="1" applyBorder="1" applyAlignment="1">
      <alignment vertical="center"/>
    </xf>
    <xf numFmtId="176" fontId="4" fillId="0" borderId="22" xfId="0" applyNumberFormat="1" applyFont="1" applyFill="1" applyBorder="1" applyAlignment="1">
      <alignment vertical="center"/>
    </xf>
    <xf numFmtId="179" fontId="4" fillId="0" borderId="22" xfId="1" applyNumberFormat="1" applyFont="1" applyFill="1" applyBorder="1" applyAlignment="1">
      <alignment vertical="center"/>
    </xf>
    <xf numFmtId="38" fontId="4" fillId="0" borderId="66" xfId="1" applyFont="1" applyFill="1" applyBorder="1" applyAlignment="1">
      <alignment vertical="center"/>
    </xf>
    <xf numFmtId="177" fontId="4" fillId="0" borderId="67" xfId="1" applyNumberFormat="1" applyFont="1" applyFill="1" applyBorder="1" applyAlignment="1">
      <alignment vertical="center"/>
    </xf>
    <xf numFmtId="179" fontId="4" fillId="0" borderId="66" xfId="1" applyNumberFormat="1" applyFont="1" applyFill="1" applyBorder="1" applyAlignment="1">
      <alignment vertical="center"/>
    </xf>
    <xf numFmtId="177" fontId="4" fillId="0" borderId="30" xfId="1" applyNumberFormat="1" applyFont="1" applyFill="1" applyBorder="1" applyAlignment="1">
      <alignment vertical="center"/>
    </xf>
    <xf numFmtId="177" fontId="4" fillId="0" borderId="53" xfId="1" applyNumberFormat="1" applyFont="1" applyFill="1" applyBorder="1" applyAlignment="1">
      <alignment vertical="center"/>
    </xf>
    <xf numFmtId="38" fontId="4" fillId="0" borderId="68" xfId="1" applyFont="1" applyFill="1" applyBorder="1" applyAlignment="1">
      <alignment vertical="center"/>
    </xf>
    <xf numFmtId="176" fontId="4" fillId="0" borderId="69" xfId="0" applyNumberFormat="1" applyFont="1" applyFill="1" applyBorder="1" applyAlignment="1">
      <alignment vertical="center"/>
    </xf>
    <xf numFmtId="38" fontId="4" fillId="0" borderId="69" xfId="1" applyFont="1" applyFill="1" applyBorder="1" applyAlignment="1">
      <alignment vertical="center"/>
    </xf>
    <xf numFmtId="176" fontId="4" fillId="0" borderId="70" xfId="0" applyNumberFormat="1" applyFont="1" applyFill="1" applyBorder="1" applyAlignment="1">
      <alignment vertical="center"/>
    </xf>
    <xf numFmtId="177" fontId="4" fillId="0" borderId="35" xfId="1" applyNumberFormat="1" applyFont="1" applyFill="1" applyBorder="1" applyAlignment="1">
      <alignment vertical="center"/>
    </xf>
    <xf numFmtId="38" fontId="4" fillId="0" borderId="71" xfId="1" applyFont="1" applyFill="1" applyBorder="1" applyAlignment="1">
      <alignment vertical="center"/>
    </xf>
    <xf numFmtId="177" fontId="4" fillId="0" borderId="54" xfId="1" applyNumberFormat="1" applyFont="1" applyFill="1" applyBorder="1" applyAlignment="1">
      <alignment vertical="center"/>
    </xf>
    <xf numFmtId="38" fontId="4" fillId="0" borderId="70" xfId="1" applyFont="1" applyFill="1" applyBorder="1" applyAlignment="1">
      <alignment vertical="center"/>
    </xf>
    <xf numFmtId="179" fontId="4" fillId="0" borderId="70" xfId="1" applyNumberFormat="1" applyFont="1" applyFill="1" applyBorder="1" applyAlignment="1">
      <alignment vertical="center"/>
    </xf>
    <xf numFmtId="179" fontId="4" fillId="0" borderId="71" xfId="1" applyNumberFormat="1" applyFont="1" applyFill="1" applyBorder="1" applyAlignment="1">
      <alignment vertical="center"/>
    </xf>
    <xf numFmtId="38" fontId="4" fillId="0" borderId="61" xfId="1" applyFont="1" applyFill="1" applyBorder="1" applyAlignment="1">
      <alignment vertical="center"/>
    </xf>
    <xf numFmtId="176" fontId="4" fillId="0" borderId="37" xfId="0" applyNumberFormat="1" applyFont="1" applyFill="1" applyBorder="1" applyAlignment="1">
      <alignment vertical="center"/>
    </xf>
    <xf numFmtId="3" fontId="4" fillId="0" borderId="70" xfId="1" applyNumberFormat="1" applyFont="1" applyFill="1" applyBorder="1" applyAlignment="1">
      <alignment vertical="center"/>
    </xf>
    <xf numFmtId="3" fontId="4" fillId="0" borderId="37" xfId="1" applyNumberFormat="1" applyFont="1" applyFill="1" applyBorder="1" applyAlignment="1">
      <alignment vertical="center"/>
    </xf>
    <xf numFmtId="177" fontId="4" fillId="0" borderId="40" xfId="1" applyNumberFormat="1" applyFont="1" applyFill="1" applyBorder="1" applyAlignment="1">
      <alignment vertical="center"/>
    </xf>
    <xf numFmtId="38" fontId="4" fillId="0" borderId="72" xfId="1" applyFont="1" applyFill="1" applyBorder="1" applyAlignment="1">
      <alignment vertical="center"/>
    </xf>
    <xf numFmtId="177" fontId="4" fillId="0" borderId="73" xfId="1" applyNumberFormat="1" applyFont="1" applyFill="1" applyBorder="1" applyAlignment="1">
      <alignment vertical="center"/>
    </xf>
    <xf numFmtId="38" fontId="4" fillId="0" borderId="39" xfId="1" applyFont="1" applyFill="1" applyBorder="1" applyAlignment="1">
      <alignment vertical="center"/>
    </xf>
    <xf numFmtId="178" fontId="4" fillId="0" borderId="39" xfId="1" applyNumberFormat="1" applyFont="1" applyFill="1" applyBorder="1" applyAlignment="1">
      <alignment vertical="center"/>
    </xf>
    <xf numFmtId="178" fontId="4" fillId="0" borderId="72" xfId="1" applyNumberFormat="1" applyFont="1" applyFill="1" applyBorder="1" applyAlignment="1">
      <alignment vertical="center"/>
    </xf>
    <xf numFmtId="177" fontId="4" fillId="0" borderId="74" xfId="1" applyNumberFormat="1" applyFont="1" applyFill="1" applyBorder="1" applyAlignment="1">
      <alignment vertical="center"/>
    </xf>
    <xf numFmtId="0" fontId="4" fillId="0" borderId="58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left"/>
    </xf>
    <xf numFmtId="0" fontId="4" fillId="0" borderId="58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7">
    <dxf>
      <font>
        <condense val="0"/>
        <extend val="0"/>
        <u val="none"/>
        <color auto="1"/>
      </font>
    </dxf>
    <dxf>
      <font>
        <condense val="0"/>
        <extend val="0"/>
        <u val="none"/>
        <color auto="1"/>
      </font>
    </dxf>
    <dxf>
      <font>
        <condense val="0"/>
        <extend val="0"/>
        <u val="none"/>
        <color auto="1"/>
      </font>
    </dxf>
    <dxf>
      <font>
        <condense val="0"/>
        <extend val="0"/>
        <color indexed="14"/>
      </font>
    </dxf>
    <dxf>
      <font>
        <condense val="0"/>
        <extend val="0"/>
        <u val="none"/>
        <color auto="1"/>
      </font>
    </dxf>
    <dxf>
      <font>
        <condense val="0"/>
        <extend val="0"/>
        <color indexed="14"/>
      </font>
    </dxf>
    <dxf>
      <font>
        <condense val="0"/>
        <extend val="0"/>
        <u val="none"/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9"/>
  <sheetViews>
    <sheetView showGridLines="0" tabSelected="1" zoomScale="85" zoomScaleNormal="85" zoomScaleSheetLayoutView="75" workbookViewId="0">
      <pane xSplit="5" ySplit="6" topLeftCell="F7" activePane="bottomRight" state="frozen"/>
      <selection pane="topRight" activeCell="F1" sqref="F1"/>
      <selection pane="bottomLeft" activeCell="A5" sqref="A5"/>
      <selection pane="bottomRight" sqref="A1:N1"/>
    </sheetView>
  </sheetViews>
  <sheetFormatPr defaultRowHeight="13.5" x14ac:dyDescent="0.15"/>
  <cols>
    <col min="1" max="1" width="15" customWidth="1"/>
    <col min="2" max="2" width="13.375" hidden="1" customWidth="1"/>
    <col min="3" max="3" width="15.5" bestFit="1" customWidth="1"/>
    <col min="4" max="5" width="13.375" bestFit="1" customWidth="1"/>
    <col min="6" max="6" width="8.875" customWidth="1"/>
    <col min="7" max="7" width="8.875" style="85" hidden="1" customWidth="1"/>
    <col min="8" max="8" width="8.875" style="3" customWidth="1"/>
    <col min="9" max="9" width="11.5" style="85" hidden="1" customWidth="1"/>
    <col min="10" max="12" width="8.875" customWidth="1"/>
    <col min="13" max="13" width="8.875" bestFit="1" customWidth="1"/>
    <col min="14" max="16" width="8.875" customWidth="1"/>
    <col min="17" max="17" width="8.875" style="85" hidden="1" customWidth="1"/>
    <col min="18" max="19" width="7.5" style="85" hidden="1" customWidth="1"/>
    <col min="20" max="20" width="8.875" style="3" customWidth="1"/>
    <col min="21" max="21" width="8.875" style="3" bestFit="1" customWidth="1"/>
    <col min="22" max="22" width="8.875" style="85" hidden="1" customWidth="1"/>
    <col min="23" max="25" width="8.875" customWidth="1"/>
    <col min="27" max="28" width="8.875" customWidth="1"/>
    <col min="29" max="29" width="8.875" style="85" hidden="1" customWidth="1"/>
    <col min="30" max="30" width="8.875" customWidth="1"/>
    <col min="31" max="31" width="11.5" style="85" hidden="1" customWidth="1"/>
    <col min="32" max="32" width="8.875" customWidth="1"/>
    <col min="33" max="33" width="11.5" style="85" hidden="1" customWidth="1"/>
    <col min="34" max="35" width="8.875" customWidth="1"/>
  </cols>
  <sheetData>
    <row r="1" spans="1:35" ht="19.5" thickBot="1" x14ac:dyDescent="0.25">
      <c r="A1" s="184" t="s">
        <v>78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8"/>
      <c r="P1" s="8"/>
      <c r="Q1" s="86"/>
    </row>
    <row r="2" spans="1:35" ht="24" customHeight="1" x14ac:dyDescent="0.15">
      <c r="A2" s="5"/>
      <c r="B2" s="170" t="s">
        <v>23</v>
      </c>
      <c r="C2" s="171"/>
      <c r="D2" s="171"/>
      <c r="E2" s="176"/>
      <c r="F2" s="171" t="s">
        <v>18</v>
      </c>
      <c r="G2" s="171"/>
      <c r="H2" s="171"/>
      <c r="I2" s="171"/>
      <c r="J2" s="171"/>
      <c r="K2" s="176"/>
      <c r="L2" s="178" t="s">
        <v>31</v>
      </c>
      <c r="M2" s="179"/>
      <c r="N2" s="180"/>
      <c r="O2" s="185" t="s">
        <v>32</v>
      </c>
      <c r="P2" s="186"/>
      <c r="Q2" s="186"/>
      <c r="R2" s="186"/>
      <c r="S2" s="186"/>
      <c r="T2" s="186"/>
      <c r="U2" s="186"/>
      <c r="V2" s="186"/>
      <c r="W2" s="186"/>
      <c r="X2" s="186"/>
      <c r="Y2" s="187"/>
      <c r="Z2" s="170" t="s">
        <v>19</v>
      </c>
      <c r="AA2" s="176"/>
      <c r="AB2" s="170" t="s">
        <v>22</v>
      </c>
      <c r="AC2" s="171"/>
      <c r="AD2" s="171"/>
      <c r="AE2" s="171"/>
      <c r="AF2" s="171"/>
      <c r="AG2" s="171"/>
      <c r="AH2" s="171"/>
      <c r="AI2" s="172"/>
    </row>
    <row r="3" spans="1:35" ht="24" customHeight="1" x14ac:dyDescent="0.15">
      <c r="A3" s="6"/>
      <c r="B3" s="173"/>
      <c r="C3" s="174"/>
      <c r="D3" s="174"/>
      <c r="E3" s="177"/>
      <c r="F3" s="174"/>
      <c r="G3" s="174"/>
      <c r="H3" s="174"/>
      <c r="I3" s="174"/>
      <c r="J3" s="174"/>
      <c r="K3" s="177"/>
      <c r="L3" s="181"/>
      <c r="M3" s="182"/>
      <c r="N3" s="183"/>
      <c r="O3" s="188"/>
      <c r="P3" s="189"/>
      <c r="Q3" s="189"/>
      <c r="R3" s="189"/>
      <c r="S3" s="189"/>
      <c r="T3" s="189"/>
      <c r="U3" s="189"/>
      <c r="V3" s="189"/>
      <c r="W3" s="189"/>
      <c r="X3" s="189"/>
      <c r="Y3" s="190"/>
      <c r="Z3" s="173"/>
      <c r="AA3" s="177"/>
      <c r="AB3" s="173"/>
      <c r="AC3" s="174"/>
      <c r="AD3" s="174"/>
      <c r="AE3" s="174"/>
      <c r="AF3" s="174"/>
      <c r="AG3" s="174"/>
      <c r="AH3" s="174"/>
      <c r="AI3" s="175"/>
    </row>
    <row r="4" spans="1:35" s="106" customFormat="1" hidden="1" x14ac:dyDescent="0.15">
      <c r="A4" s="99"/>
      <c r="B4" s="100"/>
      <c r="C4" s="101"/>
      <c r="D4" s="101"/>
      <c r="E4" s="101"/>
      <c r="F4" s="101" t="s">
        <v>50</v>
      </c>
      <c r="G4" s="102"/>
      <c r="H4" s="103" t="s">
        <v>51</v>
      </c>
      <c r="I4" s="102"/>
      <c r="J4" s="104" t="s">
        <v>52</v>
      </c>
      <c r="K4" s="101"/>
      <c r="L4" s="101"/>
      <c r="M4" s="101"/>
      <c r="N4" s="101"/>
      <c r="O4" s="101" t="s">
        <v>53</v>
      </c>
      <c r="P4" s="101" t="s">
        <v>54</v>
      </c>
      <c r="Q4" s="102"/>
      <c r="R4" s="102"/>
      <c r="S4" s="102"/>
      <c r="T4" s="103" t="s">
        <v>55</v>
      </c>
      <c r="U4" s="103" t="s">
        <v>56</v>
      </c>
      <c r="V4" s="102"/>
      <c r="W4" s="104" t="s">
        <v>57</v>
      </c>
      <c r="X4" s="104" t="s">
        <v>58</v>
      </c>
      <c r="Y4" s="101"/>
      <c r="Z4" s="101"/>
      <c r="AA4" s="101"/>
      <c r="AB4" s="101" t="s">
        <v>59</v>
      </c>
      <c r="AC4" s="102"/>
      <c r="AD4" s="101" t="s">
        <v>60</v>
      </c>
      <c r="AE4" s="102"/>
      <c r="AF4" s="101" t="s">
        <v>61</v>
      </c>
      <c r="AG4" s="102"/>
      <c r="AH4" s="104" t="s">
        <v>62</v>
      </c>
      <c r="AI4" s="105"/>
    </row>
    <row r="5" spans="1:35" hidden="1" x14ac:dyDescent="0.15">
      <c r="A5" s="6"/>
      <c r="B5" s="107"/>
      <c r="C5" s="108" t="s">
        <v>63</v>
      </c>
      <c r="D5" s="108" t="s">
        <v>64</v>
      </c>
      <c r="E5" s="108" t="s">
        <v>65</v>
      </c>
      <c r="F5" s="108"/>
      <c r="G5" s="109"/>
      <c r="H5" s="110"/>
      <c r="I5" s="109"/>
      <c r="J5" s="108" t="s">
        <v>66</v>
      </c>
      <c r="K5" s="111" t="s">
        <v>67</v>
      </c>
      <c r="L5" s="108" t="s">
        <v>68</v>
      </c>
      <c r="M5" s="108" t="s">
        <v>69</v>
      </c>
      <c r="N5" s="111" t="s">
        <v>70</v>
      </c>
      <c r="O5" s="108"/>
      <c r="P5" s="108"/>
      <c r="Q5" s="109"/>
      <c r="R5" s="109"/>
      <c r="S5" s="109"/>
      <c r="T5" s="110"/>
      <c r="U5" s="110"/>
      <c r="V5" s="109"/>
      <c r="W5" s="108" t="s">
        <v>71</v>
      </c>
      <c r="X5" s="108" t="s">
        <v>72</v>
      </c>
      <c r="Y5" s="111" t="s">
        <v>73</v>
      </c>
      <c r="Z5" s="108" t="s">
        <v>74</v>
      </c>
      <c r="AA5" s="111" t="s">
        <v>75</v>
      </c>
      <c r="AB5" s="108"/>
      <c r="AC5" s="109"/>
      <c r="AD5" s="108"/>
      <c r="AE5" s="109"/>
      <c r="AF5" s="108"/>
      <c r="AG5" s="109"/>
      <c r="AH5" s="108" t="s">
        <v>76</v>
      </c>
      <c r="AI5" s="112" t="s">
        <v>77</v>
      </c>
    </row>
    <row r="6" spans="1:35" s="1" customFormat="1" ht="44.25" customHeight="1" x14ac:dyDescent="0.15">
      <c r="A6" s="7"/>
      <c r="B6" s="62" t="s">
        <v>24</v>
      </c>
      <c r="C6" s="63" t="s">
        <v>26</v>
      </c>
      <c r="D6" s="64" t="s">
        <v>25</v>
      </c>
      <c r="E6" s="65" t="s">
        <v>27</v>
      </c>
      <c r="F6" s="70" t="s">
        <v>34</v>
      </c>
      <c r="G6" s="82" t="s">
        <v>36</v>
      </c>
      <c r="H6" s="98" t="s">
        <v>49</v>
      </c>
      <c r="I6" s="90" t="s">
        <v>41</v>
      </c>
      <c r="J6" s="64" t="s">
        <v>37</v>
      </c>
      <c r="K6" s="66" t="s">
        <v>28</v>
      </c>
      <c r="L6" s="63" t="s">
        <v>45</v>
      </c>
      <c r="M6" s="64" t="s">
        <v>79</v>
      </c>
      <c r="N6" s="67" t="s">
        <v>29</v>
      </c>
      <c r="O6" s="64" t="s">
        <v>46</v>
      </c>
      <c r="P6" s="71" t="s">
        <v>80</v>
      </c>
      <c r="Q6" s="87" t="s">
        <v>43</v>
      </c>
      <c r="R6" s="88" t="s">
        <v>17</v>
      </c>
      <c r="S6" s="89" t="s">
        <v>20</v>
      </c>
      <c r="T6" s="64" t="s">
        <v>47</v>
      </c>
      <c r="U6" s="64" t="s">
        <v>81</v>
      </c>
      <c r="V6" s="90" t="s">
        <v>44</v>
      </c>
      <c r="W6" s="64" t="s">
        <v>48</v>
      </c>
      <c r="X6" s="64" t="s">
        <v>82</v>
      </c>
      <c r="Y6" s="66" t="s">
        <v>29</v>
      </c>
      <c r="Z6" s="73" t="s">
        <v>42</v>
      </c>
      <c r="AA6" s="67" t="s">
        <v>28</v>
      </c>
      <c r="AB6" s="73" t="s">
        <v>34</v>
      </c>
      <c r="AC6" s="90" t="s">
        <v>36</v>
      </c>
      <c r="AD6" s="68" t="s">
        <v>35</v>
      </c>
      <c r="AE6" s="90" t="s">
        <v>38</v>
      </c>
      <c r="AF6" s="74" t="s">
        <v>40</v>
      </c>
      <c r="AG6" s="90" t="s">
        <v>41</v>
      </c>
      <c r="AH6" s="68" t="s">
        <v>37</v>
      </c>
      <c r="AI6" s="69" t="s">
        <v>28</v>
      </c>
    </row>
    <row r="7" spans="1:35" s="2" customFormat="1" ht="30" customHeight="1" x14ac:dyDescent="0.15">
      <c r="A7" s="17" t="s">
        <v>0</v>
      </c>
      <c r="B7" s="10">
        <v>25386</v>
      </c>
      <c r="C7" s="24">
        <f t="shared" ref="C7:C24" si="0">B7+D7</f>
        <v>65559</v>
      </c>
      <c r="D7" s="25">
        <v>40173</v>
      </c>
      <c r="E7" s="26">
        <v>55818</v>
      </c>
      <c r="F7" s="113">
        <v>117</v>
      </c>
      <c r="G7" s="114">
        <f t="shared" ref="G7:G24" si="1">F7/$C7</f>
        <v>1.784651992861392E-3</v>
      </c>
      <c r="H7" s="115">
        <v>4915</v>
      </c>
      <c r="I7" s="116">
        <f>H7/$C7</f>
        <v>7.4970637136014887E-2</v>
      </c>
      <c r="J7" s="27">
        <f>F7+H7</f>
        <v>5032</v>
      </c>
      <c r="K7" s="72">
        <f>J7/$C7</f>
        <v>7.6755289128876275E-2</v>
      </c>
      <c r="L7" s="117">
        <v>8417</v>
      </c>
      <c r="M7" s="27">
        <v>8537</v>
      </c>
      <c r="N7" s="72">
        <f>(L7+M7)/$E7</f>
        <v>0.30373714572360172</v>
      </c>
      <c r="O7" s="118">
        <v>0</v>
      </c>
      <c r="P7" s="119">
        <v>0</v>
      </c>
      <c r="Q7" s="72">
        <f t="shared" ref="Q7:Q23" si="2">(O7+P7)/$D7</f>
        <v>0</v>
      </c>
      <c r="R7" s="117">
        <v>164</v>
      </c>
      <c r="S7" s="120">
        <v>4027</v>
      </c>
      <c r="T7" s="121">
        <v>4191</v>
      </c>
      <c r="U7" s="27">
        <v>4843</v>
      </c>
      <c r="V7" s="114">
        <f>(T7+U7)/$D7</f>
        <v>0.22487740522241306</v>
      </c>
      <c r="W7" s="115">
        <f t="shared" ref="W7:W27" si="3">O7+T7</f>
        <v>4191</v>
      </c>
      <c r="X7" s="27">
        <f>P7+U7</f>
        <v>4843</v>
      </c>
      <c r="Y7" s="75">
        <f t="shared" ref="Y7:Y24" si="4">(W7+X7)/$D7</f>
        <v>0.22487740522241306</v>
      </c>
      <c r="Z7" s="117">
        <v>11419</v>
      </c>
      <c r="AA7" s="72">
        <f>Z7/$C7</f>
        <v>0.17417898381610458</v>
      </c>
      <c r="AB7" s="122">
        <v>223</v>
      </c>
      <c r="AC7" s="116"/>
      <c r="AD7" s="123">
        <v>108</v>
      </c>
      <c r="AE7" s="116">
        <f t="shared" ref="AE7:AE24" si="5">AD7/$C7</f>
        <v>1.6473710703335926E-3</v>
      </c>
      <c r="AF7" s="27">
        <v>4938</v>
      </c>
      <c r="AG7" s="95">
        <f t="shared" ref="AG7:AG24" si="6">AF7/$C7</f>
        <v>7.5321466160252593E-2</v>
      </c>
      <c r="AH7" s="27">
        <f t="shared" ref="AH7:AH27" si="7">AB7+AD7+AF7</f>
        <v>5269</v>
      </c>
      <c r="AI7" s="76">
        <f t="shared" ref="AI7:AI18" si="8">AH7/$C7</f>
        <v>8.0370353422108326E-2</v>
      </c>
    </row>
    <row r="8" spans="1:35" s="2" customFormat="1" ht="30" customHeight="1" x14ac:dyDescent="0.15">
      <c r="A8" s="18" t="s">
        <v>1</v>
      </c>
      <c r="B8" s="12">
        <v>21423</v>
      </c>
      <c r="C8" s="28">
        <f t="shared" si="0"/>
        <v>58249</v>
      </c>
      <c r="D8" s="29">
        <v>36826</v>
      </c>
      <c r="E8" s="30">
        <v>50802</v>
      </c>
      <c r="F8" s="28">
        <v>169</v>
      </c>
      <c r="G8" s="124">
        <f t="shared" si="1"/>
        <v>2.9013373620147987E-3</v>
      </c>
      <c r="H8" s="31">
        <v>3077</v>
      </c>
      <c r="I8" s="125">
        <f t="shared" ref="I8:I27" si="9">H8/$C8</f>
        <v>5.2824941200707305E-2</v>
      </c>
      <c r="J8" s="32">
        <f t="shared" ref="J8:J26" si="10">F8+H8</f>
        <v>3246</v>
      </c>
      <c r="K8" s="33">
        <f t="shared" ref="K8:K24" si="11">J8/$C8</f>
        <v>5.5726278562722109E-2</v>
      </c>
      <c r="L8" s="126">
        <v>8717</v>
      </c>
      <c r="M8" s="32">
        <v>7008</v>
      </c>
      <c r="N8" s="33">
        <f t="shared" ref="N8:N24" si="12">(L8+M8)/$E8</f>
        <v>0.3095350576748947</v>
      </c>
      <c r="O8" s="127">
        <v>0</v>
      </c>
      <c r="P8" s="128">
        <v>0</v>
      </c>
      <c r="Q8" s="33">
        <f t="shared" si="2"/>
        <v>0</v>
      </c>
      <c r="R8" s="126">
        <v>343</v>
      </c>
      <c r="S8" s="129">
        <v>3562</v>
      </c>
      <c r="T8" s="29">
        <v>3905</v>
      </c>
      <c r="U8" s="32">
        <v>4325</v>
      </c>
      <c r="V8" s="124">
        <f>(T8+U8)/$D8</f>
        <v>0.22348340846141312</v>
      </c>
      <c r="W8" s="31">
        <f t="shared" si="3"/>
        <v>3905</v>
      </c>
      <c r="X8" s="31">
        <f t="shared" ref="X8:X27" si="13">P8+U8</f>
        <v>4325</v>
      </c>
      <c r="Y8" s="41">
        <f t="shared" si="4"/>
        <v>0.22348340846141312</v>
      </c>
      <c r="Z8" s="126">
        <v>9410</v>
      </c>
      <c r="AA8" s="33">
        <f t="shared" ref="AA8:AA24" si="14">Z8/$C8</f>
        <v>0.16154783773111986</v>
      </c>
      <c r="AB8" s="130">
        <v>230</v>
      </c>
      <c r="AC8" s="125"/>
      <c r="AD8" s="131">
        <v>451</v>
      </c>
      <c r="AE8" s="125">
        <f t="shared" si="5"/>
        <v>7.7426221909389003E-3</v>
      </c>
      <c r="AF8" s="32">
        <v>3965</v>
      </c>
      <c r="AG8" s="92">
        <f t="shared" si="6"/>
        <v>6.8069838108808733E-2</v>
      </c>
      <c r="AH8" s="32">
        <f t="shared" si="7"/>
        <v>4646</v>
      </c>
      <c r="AI8" s="77">
        <f t="shared" si="8"/>
        <v>7.9761025940359498E-2</v>
      </c>
    </row>
    <row r="9" spans="1:35" s="2" customFormat="1" ht="30" customHeight="1" x14ac:dyDescent="0.15">
      <c r="A9" s="19" t="s">
        <v>2</v>
      </c>
      <c r="B9" s="14">
        <v>8938</v>
      </c>
      <c r="C9" s="34">
        <f t="shared" si="0"/>
        <v>24017</v>
      </c>
      <c r="D9" s="35">
        <v>15079</v>
      </c>
      <c r="E9" s="36">
        <v>21122</v>
      </c>
      <c r="F9" s="34">
        <v>52</v>
      </c>
      <c r="G9" s="132">
        <f t="shared" si="1"/>
        <v>2.1651330307698715E-3</v>
      </c>
      <c r="H9" s="39">
        <v>1734</v>
      </c>
      <c r="I9" s="133">
        <f t="shared" si="9"/>
        <v>7.2198859141441474E-2</v>
      </c>
      <c r="J9" s="37">
        <f t="shared" si="10"/>
        <v>1786</v>
      </c>
      <c r="K9" s="38">
        <f t="shared" si="11"/>
        <v>7.4363992172211346E-2</v>
      </c>
      <c r="L9" s="134">
        <v>3625</v>
      </c>
      <c r="M9" s="37">
        <v>2939</v>
      </c>
      <c r="N9" s="38">
        <f t="shared" si="12"/>
        <v>0.3107660259445128</v>
      </c>
      <c r="O9" s="135">
        <v>0</v>
      </c>
      <c r="P9" s="136">
        <v>0</v>
      </c>
      <c r="Q9" s="38">
        <f t="shared" si="2"/>
        <v>0</v>
      </c>
      <c r="R9" s="134">
        <v>120</v>
      </c>
      <c r="S9" s="137">
        <v>1654</v>
      </c>
      <c r="T9" s="35">
        <v>1774</v>
      </c>
      <c r="U9" s="37">
        <v>1883</v>
      </c>
      <c r="V9" s="132">
        <f>(T9+U9)/$D9</f>
        <v>0.24252271370780557</v>
      </c>
      <c r="W9" s="39">
        <f t="shared" si="3"/>
        <v>1774</v>
      </c>
      <c r="X9" s="39">
        <f t="shared" si="13"/>
        <v>1883</v>
      </c>
      <c r="Y9" s="43">
        <f t="shared" si="4"/>
        <v>0.24252271370780557</v>
      </c>
      <c r="Z9" s="134">
        <v>3795</v>
      </c>
      <c r="AA9" s="38">
        <f t="shared" si="14"/>
        <v>0.15801307407253196</v>
      </c>
      <c r="AB9" s="138">
        <v>113</v>
      </c>
      <c r="AC9" s="133"/>
      <c r="AD9" s="139">
        <v>114</v>
      </c>
      <c r="AE9" s="133">
        <f t="shared" si="5"/>
        <v>4.7466377982262565E-3</v>
      </c>
      <c r="AF9" s="37">
        <v>2069</v>
      </c>
      <c r="AG9" s="91">
        <f t="shared" si="6"/>
        <v>8.6147312320439692E-2</v>
      </c>
      <c r="AH9" s="37">
        <f t="shared" si="7"/>
        <v>2296</v>
      </c>
      <c r="AI9" s="78">
        <f t="shared" si="8"/>
        <v>9.5598950743223554E-2</v>
      </c>
    </row>
    <row r="10" spans="1:35" s="2" customFormat="1" ht="30" customHeight="1" x14ac:dyDescent="0.15">
      <c r="A10" s="18" t="s">
        <v>3</v>
      </c>
      <c r="B10" s="12">
        <v>20433</v>
      </c>
      <c r="C10" s="28">
        <f t="shared" si="0"/>
        <v>43392</v>
      </c>
      <c r="D10" s="29">
        <v>22959</v>
      </c>
      <c r="E10" s="30">
        <v>31181</v>
      </c>
      <c r="F10" s="28">
        <v>174</v>
      </c>
      <c r="G10" s="124">
        <f t="shared" si="1"/>
        <v>4.0099557522123895E-3</v>
      </c>
      <c r="H10" s="31">
        <v>2601</v>
      </c>
      <c r="I10" s="125">
        <f t="shared" si="9"/>
        <v>5.9941924778761063E-2</v>
      </c>
      <c r="J10" s="32">
        <f t="shared" si="10"/>
        <v>2775</v>
      </c>
      <c r="K10" s="33">
        <f t="shared" si="11"/>
        <v>6.3951880530973448E-2</v>
      </c>
      <c r="L10" s="126">
        <v>5354</v>
      </c>
      <c r="M10" s="32">
        <v>4773</v>
      </c>
      <c r="N10" s="33">
        <f t="shared" si="12"/>
        <v>0.32478111670568616</v>
      </c>
      <c r="O10" s="127">
        <v>0</v>
      </c>
      <c r="P10" s="128">
        <v>0</v>
      </c>
      <c r="Q10" s="33">
        <f t="shared" si="2"/>
        <v>0</v>
      </c>
      <c r="R10" s="126">
        <v>137</v>
      </c>
      <c r="S10" s="129">
        <v>2407</v>
      </c>
      <c r="T10" s="29">
        <v>2544</v>
      </c>
      <c r="U10" s="32">
        <v>3151</v>
      </c>
      <c r="V10" s="124">
        <f t="shared" ref="V10:V24" si="15">(T10+U10)/$D10</f>
        <v>0.24805087329587525</v>
      </c>
      <c r="W10" s="31">
        <f t="shared" si="3"/>
        <v>2544</v>
      </c>
      <c r="X10" s="31">
        <f t="shared" si="13"/>
        <v>3151</v>
      </c>
      <c r="Y10" s="33">
        <f t="shared" si="4"/>
        <v>0.24805087329587525</v>
      </c>
      <c r="Z10" s="126">
        <v>6461</v>
      </c>
      <c r="AA10" s="33">
        <f t="shared" si="14"/>
        <v>0.14889841445427729</v>
      </c>
      <c r="AB10" s="130">
        <v>201</v>
      </c>
      <c r="AC10" s="125"/>
      <c r="AD10" s="131">
        <v>57</v>
      </c>
      <c r="AE10" s="125">
        <f t="shared" si="5"/>
        <v>1.3136061946902656E-3</v>
      </c>
      <c r="AF10" s="32">
        <v>2927</v>
      </c>
      <c r="AG10" s="92">
        <f t="shared" si="6"/>
        <v>6.7454830383480824E-2</v>
      </c>
      <c r="AH10" s="32">
        <f t="shared" si="7"/>
        <v>3185</v>
      </c>
      <c r="AI10" s="79">
        <f t="shared" si="8"/>
        <v>7.3400626843657821E-2</v>
      </c>
    </row>
    <row r="11" spans="1:35" s="2" customFormat="1" ht="30" customHeight="1" x14ac:dyDescent="0.15">
      <c r="A11" s="18" t="s">
        <v>4</v>
      </c>
      <c r="B11" s="12">
        <v>22020</v>
      </c>
      <c r="C11" s="28">
        <f t="shared" si="0"/>
        <v>57295</v>
      </c>
      <c r="D11" s="29">
        <v>35275</v>
      </c>
      <c r="E11" s="30">
        <v>45882</v>
      </c>
      <c r="F11" s="28">
        <v>252</v>
      </c>
      <c r="G11" s="124">
        <f t="shared" si="1"/>
        <v>4.3982895540623087E-3</v>
      </c>
      <c r="H11" s="31">
        <v>2357</v>
      </c>
      <c r="I11" s="125">
        <f t="shared" si="9"/>
        <v>4.1137970154463743E-2</v>
      </c>
      <c r="J11" s="32">
        <f t="shared" si="10"/>
        <v>2609</v>
      </c>
      <c r="K11" s="33">
        <f t="shared" si="11"/>
        <v>4.5536259708526046E-2</v>
      </c>
      <c r="L11" s="126">
        <v>6710</v>
      </c>
      <c r="M11" s="32">
        <v>6211</v>
      </c>
      <c r="N11" s="33">
        <f t="shared" si="12"/>
        <v>0.28161370472080555</v>
      </c>
      <c r="O11" s="127">
        <v>310</v>
      </c>
      <c r="P11" s="128">
        <v>278</v>
      </c>
      <c r="Q11" s="33">
        <f t="shared" si="2"/>
        <v>1.6669029057406096E-2</v>
      </c>
      <c r="R11" s="126">
        <v>598</v>
      </c>
      <c r="S11" s="129">
        <v>2560</v>
      </c>
      <c r="T11" s="29">
        <v>3158</v>
      </c>
      <c r="U11" s="32">
        <v>3494</v>
      </c>
      <c r="V11" s="124">
        <f t="shared" si="15"/>
        <v>0.18857547838412472</v>
      </c>
      <c r="W11" s="31">
        <f t="shared" si="3"/>
        <v>3468</v>
      </c>
      <c r="X11" s="31">
        <f t="shared" si="13"/>
        <v>3772</v>
      </c>
      <c r="Y11" s="41">
        <f>(W11+X11)/$D11</f>
        <v>0.20524450744153083</v>
      </c>
      <c r="Z11" s="126">
        <v>8022</v>
      </c>
      <c r="AA11" s="33">
        <f t="shared" si="14"/>
        <v>0.1400122174709835</v>
      </c>
      <c r="AB11" s="130">
        <v>263</v>
      </c>
      <c r="AC11" s="125"/>
      <c r="AD11" s="131">
        <v>133</v>
      </c>
      <c r="AE11" s="124">
        <f t="shared" si="5"/>
        <v>2.3213194868662189E-3</v>
      </c>
      <c r="AF11" s="32">
        <v>2129</v>
      </c>
      <c r="AG11" s="92">
        <f t="shared" si="6"/>
        <v>3.715856531983594E-2</v>
      </c>
      <c r="AH11" s="32">
        <f t="shared" si="7"/>
        <v>2525</v>
      </c>
      <c r="AI11" s="77">
        <f t="shared" si="8"/>
        <v>4.4070163190505281E-2</v>
      </c>
    </row>
    <row r="12" spans="1:35" s="2" customFormat="1" ht="30" customHeight="1" x14ac:dyDescent="0.15">
      <c r="A12" s="20" t="s">
        <v>5</v>
      </c>
      <c r="B12" s="15">
        <v>24025</v>
      </c>
      <c r="C12" s="34">
        <f t="shared" si="0"/>
        <v>64996</v>
      </c>
      <c r="D12" s="35">
        <v>40971</v>
      </c>
      <c r="E12" s="36">
        <v>52127</v>
      </c>
      <c r="F12" s="140">
        <v>343</v>
      </c>
      <c r="G12" s="132">
        <f t="shared" si="1"/>
        <v>5.2772478306357317E-3</v>
      </c>
      <c r="H12" s="39">
        <v>3797</v>
      </c>
      <c r="I12" s="133">
        <f t="shared" si="9"/>
        <v>5.8418979629515665E-2</v>
      </c>
      <c r="J12" s="37">
        <f t="shared" si="10"/>
        <v>4140</v>
      </c>
      <c r="K12" s="38">
        <f t="shared" si="11"/>
        <v>6.3696227460151397E-2</v>
      </c>
      <c r="L12" s="134">
        <v>7395</v>
      </c>
      <c r="M12" s="37">
        <v>6602</v>
      </c>
      <c r="N12" s="38">
        <f t="shared" si="12"/>
        <v>0.26851727511654228</v>
      </c>
      <c r="O12" s="135">
        <v>427</v>
      </c>
      <c r="P12" s="141">
        <v>626</v>
      </c>
      <c r="Q12" s="43">
        <f t="shared" si="2"/>
        <v>2.5701105660101049E-2</v>
      </c>
      <c r="R12" s="134">
        <v>1197</v>
      </c>
      <c r="S12" s="137">
        <v>2454</v>
      </c>
      <c r="T12" s="35">
        <v>3651</v>
      </c>
      <c r="U12" s="37">
        <v>4323</v>
      </c>
      <c r="V12" s="133">
        <f t="shared" si="15"/>
        <v>0.19462546679358569</v>
      </c>
      <c r="W12" s="37">
        <f t="shared" si="3"/>
        <v>4078</v>
      </c>
      <c r="X12" s="37">
        <f t="shared" si="13"/>
        <v>4949</v>
      </c>
      <c r="Y12" s="43">
        <f t="shared" si="4"/>
        <v>0.22032657245368675</v>
      </c>
      <c r="Z12" s="134">
        <v>11287</v>
      </c>
      <c r="AA12" s="38">
        <f t="shared" si="14"/>
        <v>0.17365684042094898</v>
      </c>
      <c r="AB12" s="138">
        <v>409</v>
      </c>
      <c r="AC12" s="133"/>
      <c r="AD12" s="139">
        <v>163</v>
      </c>
      <c r="AE12" s="133">
        <f t="shared" si="5"/>
        <v>2.5078466367161054E-3</v>
      </c>
      <c r="AF12" s="37">
        <v>5960</v>
      </c>
      <c r="AG12" s="91">
        <f t="shared" si="6"/>
        <v>9.1697950643116505E-2</v>
      </c>
      <c r="AH12" s="37">
        <f t="shared" si="7"/>
        <v>6532</v>
      </c>
      <c r="AI12" s="78">
        <f t="shared" si="8"/>
        <v>0.10049849221490553</v>
      </c>
    </row>
    <row r="13" spans="1:35" s="2" customFormat="1" ht="30" customHeight="1" x14ac:dyDescent="0.15">
      <c r="A13" s="21" t="s">
        <v>39</v>
      </c>
      <c r="B13" s="11">
        <v>21175</v>
      </c>
      <c r="C13" s="28">
        <f t="shared" si="0"/>
        <v>58480</v>
      </c>
      <c r="D13" s="29">
        <v>37305</v>
      </c>
      <c r="E13" s="40">
        <v>47948</v>
      </c>
      <c r="F13" s="142">
        <v>122</v>
      </c>
      <c r="G13" s="124">
        <f t="shared" si="1"/>
        <v>2.0861833105335157E-3</v>
      </c>
      <c r="H13" s="31">
        <v>4560</v>
      </c>
      <c r="I13" s="125">
        <f t="shared" si="9"/>
        <v>7.7975376196990423E-2</v>
      </c>
      <c r="J13" s="32">
        <f t="shared" si="10"/>
        <v>4682</v>
      </c>
      <c r="K13" s="33">
        <f t="shared" si="11"/>
        <v>8.0061559507523944E-2</v>
      </c>
      <c r="L13" s="126">
        <v>7277</v>
      </c>
      <c r="M13" s="32">
        <v>5859</v>
      </c>
      <c r="N13" s="33">
        <f t="shared" si="12"/>
        <v>0.27396346041545006</v>
      </c>
      <c r="O13" s="127">
        <v>0</v>
      </c>
      <c r="P13" s="143">
        <v>0</v>
      </c>
      <c r="Q13" s="33">
        <f t="shared" si="2"/>
        <v>0</v>
      </c>
      <c r="R13" s="126">
        <v>124</v>
      </c>
      <c r="S13" s="129">
        <v>4091</v>
      </c>
      <c r="T13" s="29">
        <v>4215</v>
      </c>
      <c r="U13" s="32">
        <v>4312</v>
      </c>
      <c r="V13" s="125">
        <f t="shared" si="15"/>
        <v>0.22857525800830988</v>
      </c>
      <c r="W13" s="32">
        <f t="shared" si="3"/>
        <v>4215</v>
      </c>
      <c r="X13" s="32">
        <f t="shared" si="13"/>
        <v>4312</v>
      </c>
      <c r="Y13" s="33">
        <f t="shared" si="4"/>
        <v>0.22857525800830988</v>
      </c>
      <c r="Z13" s="126">
        <v>10356</v>
      </c>
      <c r="AA13" s="33">
        <f t="shared" si="14"/>
        <v>0.17708618331053352</v>
      </c>
      <c r="AB13" s="130">
        <v>172</v>
      </c>
      <c r="AC13" s="125"/>
      <c r="AD13" s="131">
        <v>770</v>
      </c>
      <c r="AE13" s="125">
        <f t="shared" si="5"/>
        <v>1.3166894664842681E-2</v>
      </c>
      <c r="AF13" s="32">
        <v>2563</v>
      </c>
      <c r="AG13" s="92">
        <f t="shared" si="6"/>
        <v>4.3826949384404922E-2</v>
      </c>
      <c r="AH13" s="32">
        <f t="shared" si="7"/>
        <v>3505</v>
      </c>
      <c r="AI13" s="79">
        <f t="shared" si="8"/>
        <v>5.993502051983584E-2</v>
      </c>
    </row>
    <row r="14" spans="1:35" s="2" customFormat="1" ht="30" customHeight="1" x14ac:dyDescent="0.15">
      <c r="A14" s="21" t="s">
        <v>6</v>
      </c>
      <c r="B14" s="9">
        <v>27659</v>
      </c>
      <c r="C14" s="28">
        <f t="shared" si="0"/>
        <v>76714</v>
      </c>
      <c r="D14" s="29">
        <v>49055</v>
      </c>
      <c r="E14" s="40">
        <v>61368</v>
      </c>
      <c r="F14" s="142">
        <v>443</v>
      </c>
      <c r="G14" s="124">
        <f t="shared" si="1"/>
        <v>5.7746956227025057E-3</v>
      </c>
      <c r="H14" s="31">
        <v>5671</v>
      </c>
      <c r="I14" s="124">
        <f t="shared" si="9"/>
        <v>7.3923925228771808E-2</v>
      </c>
      <c r="J14" s="31">
        <f t="shared" si="10"/>
        <v>6114</v>
      </c>
      <c r="K14" s="41">
        <f t="shared" si="11"/>
        <v>7.9698620851474306E-2</v>
      </c>
      <c r="L14" s="126">
        <v>8376</v>
      </c>
      <c r="M14" s="32">
        <v>7145</v>
      </c>
      <c r="N14" s="33">
        <f t="shared" si="12"/>
        <v>0.25291682961804196</v>
      </c>
      <c r="O14" s="127">
        <v>0</v>
      </c>
      <c r="P14" s="128">
        <v>0</v>
      </c>
      <c r="Q14" s="33">
        <f t="shared" si="2"/>
        <v>0</v>
      </c>
      <c r="R14" s="126">
        <v>261</v>
      </c>
      <c r="S14" s="129">
        <v>4831</v>
      </c>
      <c r="T14" s="29">
        <v>5092</v>
      </c>
      <c r="U14" s="32">
        <v>5897</v>
      </c>
      <c r="V14" s="125">
        <f t="shared" si="15"/>
        <v>0.22401386199164203</v>
      </c>
      <c r="W14" s="32">
        <f t="shared" si="3"/>
        <v>5092</v>
      </c>
      <c r="X14" s="32">
        <f t="shared" si="13"/>
        <v>5897</v>
      </c>
      <c r="Y14" s="41">
        <f t="shared" si="4"/>
        <v>0.22401386199164203</v>
      </c>
      <c r="Z14" s="126">
        <v>13401</v>
      </c>
      <c r="AA14" s="33">
        <f t="shared" si="14"/>
        <v>0.17468780144432569</v>
      </c>
      <c r="AB14" s="130">
        <v>352</v>
      </c>
      <c r="AC14" s="125"/>
      <c r="AD14" s="131">
        <v>307</v>
      </c>
      <c r="AE14" s="125">
        <f t="shared" si="5"/>
        <v>4.0018771019631359E-3</v>
      </c>
      <c r="AF14" s="32">
        <v>3853</v>
      </c>
      <c r="AG14" s="92">
        <f t="shared" si="6"/>
        <v>5.0225512944182288E-2</v>
      </c>
      <c r="AH14" s="32">
        <f t="shared" si="7"/>
        <v>4512</v>
      </c>
      <c r="AI14" s="77">
        <f t="shared" si="8"/>
        <v>5.8815861511588498E-2</v>
      </c>
    </row>
    <row r="15" spans="1:35" s="2" customFormat="1" ht="30" customHeight="1" x14ac:dyDescent="0.15">
      <c r="A15" s="20" t="s">
        <v>7</v>
      </c>
      <c r="B15" s="13">
        <v>17475</v>
      </c>
      <c r="C15" s="34">
        <f t="shared" si="0"/>
        <v>48204</v>
      </c>
      <c r="D15" s="35">
        <v>30729</v>
      </c>
      <c r="E15" s="42">
        <v>39700</v>
      </c>
      <c r="F15" s="34">
        <v>163</v>
      </c>
      <c r="G15" s="132">
        <f t="shared" si="1"/>
        <v>3.3814621193261969E-3</v>
      </c>
      <c r="H15" s="39">
        <v>2485</v>
      </c>
      <c r="I15" s="132">
        <f t="shared" si="9"/>
        <v>5.1551738444942326E-2</v>
      </c>
      <c r="J15" s="39">
        <f t="shared" si="10"/>
        <v>2648</v>
      </c>
      <c r="K15" s="43">
        <f t="shared" si="11"/>
        <v>5.4933200564268522E-2</v>
      </c>
      <c r="L15" s="134">
        <v>5483</v>
      </c>
      <c r="M15" s="37">
        <v>4948</v>
      </c>
      <c r="N15" s="38">
        <f t="shared" si="12"/>
        <v>0.26274559193954661</v>
      </c>
      <c r="O15" s="135">
        <v>0</v>
      </c>
      <c r="P15" s="136">
        <v>0</v>
      </c>
      <c r="Q15" s="38">
        <f t="shared" si="2"/>
        <v>0</v>
      </c>
      <c r="R15" s="134">
        <v>139</v>
      </c>
      <c r="S15" s="37">
        <v>2885</v>
      </c>
      <c r="T15" s="35">
        <v>3024</v>
      </c>
      <c r="U15" s="37">
        <v>3391</v>
      </c>
      <c r="V15" s="132">
        <f t="shared" si="15"/>
        <v>0.2087604542939894</v>
      </c>
      <c r="W15" s="39">
        <f t="shared" si="3"/>
        <v>3024</v>
      </c>
      <c r="X15" s="39">
        <f t="shared" si="13"/>
        <v>3391</v>
      </c>
      <c r="Y15" s="43">
        <f t="shared" si="4"/>
        <v>0.2087604542939894</v>
      </c>
      <c r="Z15" s="134">
        <v>7367</v>
      </c>
      <c r="AA15" s="43">
        <f t="shared" si="14"/>
        <v>0.15282964069371838</v>
      </c>
      <c r="AB15" s="138">
        <v>312</v>
      </c>
      <c r="AC15" s="133"/>
      <c r="AD15" s="139">
        <v>75</v>
      </c>
      <c r="AE15" s="133">
        <f t="shared" si="5"/>
        <v>1.5558874782175753E-3</v>
      </c>
      <c r="AF15" s="37">
        <v>3119</v>
      </c>
      <c r="AG15" s="84">
        <f t="shared" si="6"/>
        <v>6.4704173927474892E-2</v>
      </c>
      <c r="AH15" s="39">
        <f t="shared" si="7"/>
        <v>3506</v>
      </c>
      <c r="AI15" s="78">
        <f t="shared" si="8"/>
        <v>7.273255331507758E-2</v>
      </c>
    </row>
    <row r="16" spans="1:35" s="2" customFormat="1" ht="30" customHeight="1" x14ac:dyDescent="0.15">
      <c r="A16" s="21" t="s">
        <v>8</v>
      </c>
      <c r="B16" s="11">
        <v>21261</v>
      </c>
      <c r="C16" s="28">
        <f t="shared" si="0"/>
        <v>60365</v>
      </c>
      <c r="D16" s="29">
        <v>39104</v>
      </c>
      <c r="E16" s="40">
        <v>49526</v>
      </c>
      <c r="F16" s="142">
        <v>187</v>
      </c>
      <c r="G16" s="124">
        <f t="shared" si="1"/>
        <v>3.0978215853557523E-3</v>
      </c>
      <c r="H16" s="31">
        <v>3205</v>
      </c>
      <c r="I16" s="124">
        <f t="shared" si="9"/>
        <v>5.3093680112648055E-2</v>
      </c>
      <c r="J16" s="31">
        <f t="shared" si="10"/>
        <v>3392</v>
      </c>
      <c r="K16" s="41">
        <f t="shared" si="11"/>
        <v>5.6191501698003812E-2</v>
      </c>
      <c r="L16" s="126">
        <v>6415</v>
      </c>
      <c r="M16" s="32">
        <v>5625</v>
      </c>
      <c r="N16" s="33">
        <f t="shared" si="12"/>
        <v>0.24310463191051165</v>
      </c>
      <c r="O16" s="127">
        <v>0</v>
      </c>
      <c r="P16" s="128">
        <v>0</v>
      </c>
      <c r="Q16" s="33">
        <f t="shared" si="2"/>
        <v>0</v>
      </c>
      <c r="R16" s="144">
        <v>179</v>
      </c>
      <c r="S16" s="129">
        <v>3368</v>
      </c>
      <c r="T16" s="29">
        <v>3547</v>
      </c>
      <c r="U16" s="32">
        <v>4657</v>
      </c>
      <c r="V16" s="124">
        <f t="shared" si="15"/>
        <v>0.20979950900163666</v>
      </c>
      <c r="W16" s="31">
        <f t="shared" si="3"/>
        <v>3547</v>
      </c>
      <c r="X16" s="31">
        <f t="shared" si="13"/>
        <v>4657</v>
      </c>
      <c r="Y16" s="33">
        <f t="shared" si="4"/>
        <v>0.20979950900163666</v>
      </c>
      <c r="Z16" s="126">
        <v>10108</v>
      </c>
      <c r="AA16" s="33">
        <f t="shared" si="14"/>
        <v>0.16744802451751842</v>
      </c>
      <c r="AB16" s="130">
        <v>158</v>
      </c>
      <c r="AC16" s="125"/>
      <c r="AD16" s="131">
        <v>108</v>
      </c>
      <c r="AE16" s="125">
        <f t="shared" si="5"/>
        <v>1.789116209724178E-3</v>
      </c>
      <c r="AF16" s="32">
        <v>5959</v>
      </c>
      <c r="AG16" s="83">
        <f t="shared" si="6"/>
        <v>9.8716143460614594E-2</v>
      </c>
      <c r="AH16" s="31">
        <f t="shared" si="7"/>
        <v>6225</v>
      </c>
      <c r="AI16" s="79">
        <f t="shared" si="8"/>
        <v>0.10312267042160192</v>
      </c>
    </row>
    <row r="17" spans="1:36" s="2" customFormat="1" ht="30" customHeight="1" x14ac:dyDescent="0.15">
      <c r="A17" s="21" t="s">
        <v>9</v>
      </c>
      <c r="B17" s="9">
        <v>26950</v>
      </c>
      <c r="C17" s="28">
        <f t="shared" si="0"/>
        <v>76337</v>
      </c>
      <c r="D17" s="29">
        <v>49387</v>
      </c>
      <c r="E17" s="40">
        <v>69935</v>
      </c>
      <c r="F17" s="142">
        <v>360</v>
      </c>
      <c r="G17" s="124">
        <f t="shared" si="1"/>
        <v>4.7159306758190658E-3</v>
      </c>
      <c r="H17" s="31">
        <v>3846</v>
      </c>
      <c r="I17" s="124">
        <f t="shared" si="9"/>
        <v>5.0381859386667019E-2</v>
      </c>
      <c r="J17" s="31">
        <f t="shared" si="10"/>
        <v>4206</v>
      </c>
      <c r="K17" s="41">
        <f t="shared" si="11"/>
        <v>5.5097790062486079E-2</v>
      </c>
      <c r="L17" s="126">
        <v>13392</v>
      </c>
      <c r="M17" s="32">
        <v>10590</v>
      </c>
      <c r="N17" s="33">
        <f t="shared" si="12"/>
        <v>0.34291842425109031</v>
      </c>
      <c r="O17" s="127">
        <v>0</v>
      </c>
      <c r="P17" s="128">
        <v>0</v>
      </c>
      <c r="Q17" s="33">
        <f t="shared" si="2"/>
        <v>0</v>
      </c>
      <c r="R17" s="126">
        <v>325</v>
      </c>
      <c r="S17" s="129">
        <v>5643</v>
      </c>
      <c r="T17" s="29">
        <v>5968</v>
      </c>
      <c r="U17" s="32">
        <v>6267</v>
      </c>
      <c r="V17" s="124">
        <f t="shared" si="15"/>
        <v>0.24773725879279973</v>
      </c>
      <c r="W17" s="32">
        <f t="shared" si="3"/>
        <v>5968</v>
      </c>
      <c r="X17" s="31">
        <f t="shared" si="13"/>
        <v>6267</v>
      </c>
      <c r="Y17" s="41">
        <f t="shared" si="4"/>
        <v>0.24773725879279973</v>
      </c>
      <c r="Z17" s="126">
        <v>11507</v>
      </c>
      <c r="AA17" s="33">
        <f t="shared" si="14"/>
        <v>0.1507394841295833</v>
      </c>
      <c r="AB17" s="130">
        <v>205</v>
      </c>
      <c r="AC17" s="125"/>
      <c r="AD17" s="131">
        <v>200</v>
      </c>
      <c r="AE17" s="125">
        <f t="shared" si="5"/>
        <v>2.6199614865661477E-3</v>
      </c>
      <c r="AF17" s="32">
        <v>5001</v>
      </c>
      <c r="AG17" s="83">
        <f t="shared" si="6"/>
        <v>6.5512136971586518E-2</v>
      </c>
      <c r="AH17" s="31">
        <f t="shared" si="7"/>
        <v>5406</v>
      </c>
      <c r="AI17" s="77">
        <f t="shared" si="8"/>
        <v>7.0817558981882966E-2</v>
      </c>
    </row>
    <row r="18" spans="1:36" s="2" customFormat="1" ht="30" customHeight="1" x14ac:dyDescent="0.15">
      <c r="A18" s="20" t="s">
        <v>10</v>
      </c>
      <c r="B18" s="13">
        <v>16543</v>
      </c>
      <c r="C18" s="34">
        <f t="shared" si="0"/>
        <v>46656</v>
      </c>
      <c r="D18" s="35">
        <v>30113</v>
      </c>
      <c r="E18" s="42">
        <v>40455</v>
      </c>
      <c r="F18" s="140">
        <v>324</v>
      </c>
      <c r="G18" s="132">
        <f t="shared" si="1"/>
        <v>6.9444444444444441E-3</v>
      </c>
      <c r="H18" s="39">
        <v>2487</v>
      </c>
      <c r="I18" s="133">
        <f t="shared" si="9"/>
        <v>5.3305041152263373E-2</v>
      </c>
      <c r="J18" s="37">
        <f t="shared" si="10"/>
        <v>2811</v>
      </c>
      <c r="K18" s="38">
        <f t="shared" si="11"/>
        <v>6.0249485596707821E-2</v>
      </c>
      <c r="L18" s="134">
        <v>6282</v>
      </c>
      <c r="M18" s="37">
        <v>5714</v>
      </c>
      <c r="N18" s="38">
        <f t="shared" si="12"/>
        <v>0.29652700531454701</v>
      </c>
      <c r="O18" s="135">
        <v>0</v>
      </c>
      <c r="P18" s="136">
        <v>0</v>
      </c>
      <c r="Q18" s="38">
        <f t="shared" si="2"/>
        <v>0</v>
      </c>
      <c r="R18" s="134">
        <v>120</v>
      </c>
      <c r="S18" s="137">
        <v>3412</v>
      </c>
      <c r="T18" s="35">
        <v>3532</v>
      </c>
      <c r="U18" s="37">
        <v>3921</v>
      </c>
      <c r="V18" s="133">
        <f t="shared" si="15"/>
        <v>0.2475010792680902</v>
      </c>
      <c r="W18" s="37">
        <f t="shared" si="3"/>
        <v>3532</v>
      </c>
      <c r="X18" s="37">
        <f t="shared" si="13"/>
        <v>3921</v>
      </c>
      <c r="Y18" s="43">
        <f t="shared" si="4"/>
        <v>0.2475010792680902</v>
      </c>
      <c r="Z18" s="134">
        <v>6891</v>
      </c>
      <c r="AA18" s="38">
        <f t="shared" si="14"/>
        <v>0.14769804526748972</v>
      </c>
      <c r="AB18" s="138">
        <v>304</v>
      </c>
      <c r="AC18" s="133"/>
      <c r="AD18" s="139">
        <v>142</v>
      </c>
      <c r="AE18" s="133">
        <f t="shared" si="5"/>
        <v>3.0435528120713305E-3</v>
      </c>
      <c r="AF18" s="37">
        <v>2802</v>
      </c>
      <c r="AG18" s="91">
        <f t="shared" si="6"/>
        <v>6.0056584362139918E-2</v>
      </c>
      <c r="AH18" s="37">
        <f t="shared" si="7"/>
        <v>3248</v>
      </c>
      <c r="AI18" s="78">
        <f t="shared" si="8"/>
        <v>6.9615912208504799E-2</v>
      </c>
    </row>
    <row r="19" spans="1:36" s="2" customFormat="1" ht="30" customHeight="1" x14ac:dyDescent="0.15">
      <c r="A19" s="21" t="s">
        <v>11</v>
      </c>
      <c r="B19" s="11">
        <v>23856</v>
      </c>
      <c r="C19" s="28">
        <f t="shared" si="0"/>
        <v>75255</v>
      </c>
      <c r="D19" s="29">
        <v>51399</v>
      </c>
      <c r="E19" s="40">
        <v>70201</v>
      </c>
      <c r="F19" s="142">
        <v>331</v>
      </c>
      <c r="G19" s="145">
        <f t="shared" si="1"/>
        <v>4.3983788452594515E-3</v>
      </c>
      <c r="H19" s="31">
        <v>3490</v>
      </c>
      <c r="I19" s="125">
        <f t="shared" si="9"/>
        <v>4.6375656102584546E-2</v>
      </c>
      <c r="J19" s="32">
        <f t="shared" si="10"/>
        <v>3821</v>
      </c>
      <c r="K19" s="33">
        <f t="shared" si="11"/>
        <v>5.0774034947844E-2</v>
      </c>
      <c r="L19" s="126">
        <v>12034</v>
      </c>
      <c r="M19" s="32">
        <v>10030</v>
      </c>
      <c r="N19" s="33">
        <f t="shared" si="12"/>
        <v>0.31429751712938564</v>
      </c>
      <c r="O19" s="127">
        <v>0</v>
      </c>
      <c r="P19" s="143">
        <v>0</v>
      </c>
      <c r="Q19" s="33">
        <f t="shared" si="2"/>
        <v>0</v>
      </c>
      <c r="R19" s="144">
        <v>232</v>
      </c>
      <c r="S19" s="129">
        <v>6207</v>
      </c>
      <c r="T19" s="29">
        <v>6439</v>
      </c>
      <c r="U19" s="32">
        <v>7185</v>
      </c>
      <c r="V19" s="125">
        <f t="shared" si="15"/>
        <v>0.26506352263662719</v>
      </c>
      <c r="W19" s="32">
        <f t="shared" si="3"/>
        <v>6439</v>
      </c>
      <c r="X19" s="32">
        <f t="shared" si="13"/>
        <v>7185</v>
      </c>
      <c r="Y19" s="33">
        <f t="shared" si="4"/>
        <v>0.26506352263662719</v>
      </c>
      <c r="Z19" s="126">
        <v>12785</v>
      </c>
      <c r="AA19" s="33">
        <f t="shared" si="14"/>
        <v>0.16988904391734769</v>
      </c>
      <c r="AB19" s="130">
        <v>384</v>
      </c>
      <c r="AC19" s="125"/>
      <c r="AD19" s="131">
        <v>132</v>
      </c>
      <c r="AE19" s="125">
        <f t="shared" si="5"/>
        <v>1.7540362766593582E-3</v>
      </c>
      <c r="AF19" s="32">
        <v>4458</v>
      </c>
      <c r="AG19" s="92">
        <f t="shared" si="6"/>
        <v>5.9238588798086508E-2</v>
      </c>
      <c r="AH19" s="32">
        <f t="shared" si="7"/>
        <v>4974</v>
      </c>
      <c r="AI19" s="79">
        <f t="shared" ref="AI19:AI24" si="16">AH19/$C19</f>
        <v>6.6095276061391275E-2</v>
      </c>
    </row>
    <row r="20" spans="1:36" s="2" customFormat="1" ht="30" customHeight="1" x14ac:dyDescent="0.15">
      <c r="A20" s="21" t="s">
        <v>12</v>
      </c>
      <c r="B20" s="9">
        <v>13359</v>
      </c>
      <c r="C20" s="28">
        <f t="shared" si="0"/>
        <v>41724</v>
      </c>
      <c r="D20" s="29">
        <v>28365</v>
      </c>
      <c r="E20" s="30">
        <v>41151</v>
      </c>
      <c r="F20" s="28">
        <v>302</v>
      </c>
      <c r="G20" s="124">
        <f t="shared" si="1"/>
        <v>7.238040456332087E-3</v>
      </c>
      <c r="H20" s="31">
        <v>2302</v>
      </c>
      <c r="I20" s="124">
        <f t="shared" si="9"/>
        <v>5.517208321349823E-2</v>
      </c>
      <c r="J20" s="32">
        <f t="shared" si="10"/>
        <v>2604</v>
      </c>
      <c r="K20" s="41">
        <f t="shared" si="11"/>
        <v>6.2410123669830314E-2</v>
      </c>
      <c r="L20" s="126">
        <v>9957</v>
      </c>
      <c r="M20" s="32">
        <v>8064</v>
      </c>
      <c r="N20" s="33">
        <f t="shared" si="12"/>
        <v>0.43792374425894876</v>
      </c>
      <c r="O20" s="127">
        <v>0</v>
      </c>
      <c r="P20" s="128">
        <v>0</v>
      </c>
      <c r="Q20" s="33">
        <f t="shared" si="2"/>
        <v>0</v>
      </c>
      <c r="R20" s="126">
        <v>386</v>
      </c>
      <c r="S20" s="129">
        <v>3435</v>
      </c>
      <c r="T20" s="29">
        <v>3821</v>
      </c>
      <c r="U20" s="32">
        <v>4321</v>
      </c>
      <c r="V20" s="125">
        <f t="shared" si="15"/>
        <v>0.28704389212057113</v>
      </c>
      <c r="W20" s="32">
        <f t="shared" si="3"/>
        <v>3821</v>
      </c>
      <c r="X20" s="32">
        <f t="shared" si="13"/>
        <v>4321</v>
      </c>
      <c r="Y20" s="41">
        <f t="shared" si="4"/>
        <v>0.28704389212057113</v>
      </c>
      <c r="Z20" s="126">
        <v>7737</v>
      </c>
      <c r="AA20" s="33">
        <f t="shared" si="14"/>
        <v>0.1854328444060972</v>
      </c>
      <c r="AB20" s="130">
        <v>325</v>
      </c>
      <c r="AC20" s="125"/>
      <c r="AD20" s="131">
        <v>99</v>
      </c>
      <c r="AE20" s="125">
        <f t="shared" si="5"/>
        <v>2.3727351164797238E-3</v>
      </c>
      <c r="AF20" s="32">
        <v>4284</v>
      </c>
      <c r="AG20" s="92">
        <f t="shared" si="6"/>
        <v>0.10267471958584987</v>
      </c>
      <c r="AH20" s="32">
        <f t="shared" si="7"/>
        <v>4708</v>
      </c>
      <c r="AI20" s="77">
        <f t="shared" si="16"/>
        <v>0.1128367366503691</v>
      </c>
    </row>
    <row r="21" spans="1:36" s="2" customFormat="1" ht="30" customHeight="1" x14ac:dyDescent="0.15">
      <c r="A21" s="20" t="s">
        <v>13</v>
      </c>
      <c r="B21" s="13">
        <v>26009</v>
      </c>
      <c r="C21" s="34">
        <f t="shared" si="0"/>
        <v>73765</v>
      </c>
      <c r="D21" s="35">
        <v>47756</v>
      </c>
      <c r="E21" s="36">
        <v>63029</v>
      </c>
      <c r="F21" s="34">
        <v>243</v>
      </c>
      <c r="G21" s="132">
        <f t="shared" si="1"/>
        <v>3.2942452382566257E-3</v>
      </c>
      <c r="H21" s="39">
        <v>4259</v>
      </c>
      <c r="I21" s="132">
        <f t="shared" si="9"/>
        <v>5.7737409340473125E-2</v>
      </c>
      <c r="J21" s="37">
        <f t="shared" si="10"/>
        <v>4502</v>
      </c>
      <c r="K21" s="43">
        <f t="shared" si="11"/>
        <v>6.1031654578729749E-2</v>
      </c>
      <c r="L21" s="134">
        <v>9517</v>
      </c>
      <c r="M21" s="37">
        <v>7646</v>
      </c>
      <c r="N21" s="38">
        <f>(L21+M21)/$E21</f>
        <v>0.2723032254993733</v>
      </c>
      <c r="O21" s="135">
        <v>0</v>
      </c>
      <c r="P21" s="136">
        <v>0</v>
      </c>
      <c r="Q21" s="38">
        <f t="shared" si="2"/>
        <v>0</v>
      </c>
      <c r="R21" s="134">
        <v>159</v>
      </c>
      <c r="S21" s="137">
        <v>5606</v>
      </c>
      <c r="T21" s="35">
        <v>5765</v>
      </c>
      <c r="U21" s="37">
        <v>6312</v>
      </c>
      <c r="V21" s="133">
        <f t="shared" si="15"/>
        <v>0.25288968925370636</v>
      </c>
      <c r="W21" s="37">
        <f t="shared" si="3"/>
        <v>5765</v>
      </c>
      <c r="X21" s="37">
        <f t="shared" si="13"/>
        <v>6312</v>
      </c>
      <c r="Y21" s="43">
        <f t="shared" si="4"/>
        <v>0.25288968925370636</v>
      </c>
      <c r="Z21" s="134">
        <v>12654</v>
      </c>
      <c r="AA21" s="38">
        <f t="shared" si="14"/>
        <v>0.17154477055514133</v>
      </c>
      <c r="AB21" s="138">
        <v>258</v>
      </c>
      <c r="AC21" s="133"/>
      <c r="AD21" s="139">
        <v>214</v>
      </c>
      <c r="AE21" s="133">
        <f t="shared" si="5"/>
        <v>2.9011048600284688E-3</v>
      </c>
      <c r="AF21" s="37">
        <v>6159</v>
      </c>
      <c r="AG21" s="91">
        <f t="shared" si="6"/>
        <v>8.3494882396800654E-2</v>
      </c>
      <c r="AH21" s="37">
        <f t="shared" si="7"/>
        <v>6631</v>
      </c>
      <c r="AI21" s="78">
        <f t="shared" si="16"/>
        <v>8.9893580966583064E-2</v>
      </c>
    </row>
    <row r="22" spans="1:36" s="2" customFormat="1" ht="30" customHeight="1" x14ac:dyDescent="0.15">
      <c r="A22" s="21" t="s">
        <v>14</v>
      </c>
      <c r="B22" s="11">
        <v>14250</v>
      </c>
      <c r="C22" s="28">
        <f t="shared" si="0"/>
        <v>38970</v>
      </c>
      <c r="D22" s="29">
        <v>24720</v>
      </c>
      <c r="E22" s="30">
        <v>31206</v>
      </c>
      <c r="F22" s="28">
        <v>474</v>
      </c>
      <c r="G22" s="124">
        <f t="shared" si="1"/>
        <v>1.2163202463433411E-2</v>
      </c>
      <c r="H22" s="31">
        <v>1884</v>
      </c>
      <c r="I22" s="145">
        <f t="shared" si="9"/>
        <v>4.8344880677444191E-2</v>
      </c>
      <c r="J22" s="31">
        <f t="shared" si="10"/>
        <v>2358</v>
      </c>
      <c r="K22" s="41">
        <f t="shared" si="11"/>
        <v>6.0508083140877598E-2</v>
      </c>
      <c r="L22" s="126">
        <v>3487</v>
      </c>
      <c r="M22" s="32">
        <v>3022</v>
      </c>
      <c r="N22" s="33">
        <f t="shared" si="12"/>
        <v>0.20858168300967764</v>
      </c>
      <c r="O22" s="146">
        <v>416</v>
      </c>
      <c r="P22" s="128">
        <v>469</v>
      </c>
      <c r="Q22" s="33">
        <f t="shared" si="2"/>
        <v>3.5800970873786406E-2</v>
      </c>
      <c r="R22" s="126">
        <v>531</v>
      </c>
      <c r="S22" s="129">
        <v>1208</v>
      </c>
      <c r="T22" s="29">
        <v>1739</v>
      </c>
      <c r="U22" s="32">
        <v>1994</v>
      </c>
      <c r="V22" s="125">
        <f t="shared" si="15"/>
        <v>0.15101132686084143</v>
      </c>
      <c r="W22" s="32">
        <f t="shared" si="3"/>
        <v>2155</v>
      </c>
      <c r="X22" s="32">
        <f>P22+U22</f>
        <v>2463</v>
      </c>
      <c r="Y22" s="33">
        <f>(W22+X22)/$D22</f>
        <v>0.18681229773462782</v>
      </c>
      <c r="Z22" s="126">
        <v>5923</v>
      </c>
      <c r="AA22" s="33">
        <f t="shared" si="14"/>
        <v>0.15198870926353605</v>
      </c>
      <c r="AB22" s="130">
        <v>440</v>
      </c>
      <c r="AC22" s="125"/>
      <c r="AD22" s="131">
        <v>97</v>
      </c>
      <c r="AE22" s="125">
        <f t="shared" si="5"/>
        <v>2.489094175006415E-3</v>
      </c>
      <c r="AF22" s="32">
        <v>3193</v>
      </c>
      <c r="AG22" s="92">
        <f t="shared" si="6"/>
        <v>8.1934821657685397E-2</v>
      </c>
      <c r="AH22" s="32">
        <f t="shared" si="7"/>
        <v>3730</v>
      </c>
      <c r="AI22" s="79">
        <f t="shared" si="16"/>
        <v>9.5714652296638433E-2</v>
      </c>
    </row>
    <row r="23" spans="1:36" s="2" customFormat="1" ht="30" customHeight="1" x14ac:dyDescent="0.15">
      <c r="A23" s="21" t="s">
        <v>15</v>
      </c>
      <c r="B23" s="9">
        <v>16344</v>
      </c>
      <c r="C23" s="28">
        <f t="shared" si="0"/>
        <v>45991</v>
      </c>
      <c r="D23" s="29">
        <v>29647</v>
      </c>
      <c r="E23" s="30">
        <v>37753</v>
      </c>
      <c r="F23" s="28">
        <v>164</v>
      </c>
      <c r="G23" s="124">
        <f t="shared" si="1"/>
        <v>3.5659150703398492E-3</v>
      </c>
      <c r="H23" s="31">
        <v>2177</v>
      </c>
      <c r="I23" s="124">
        <f t="shared" si="9"/>
        <v>4.7335348220303976E-2</v>
      </c>
      <c r="J23" s="31">
        <f t="shared" si="10"/>
        <v>2341</v>
      </c>
      <c r="K23" s="41">
        <f t="shared" si="11"/>
        <v>5.0901263290643824E-2</v>
      </c>
      <c r="L23" s="126">
        <v>4287</v>
      </c>
      <c r="M23" s="32">
        <v>3394</v>
      </c>
      <c r="N23" s="33">
        <f t="shared" si="12"/>
        <v>0.20345403014329988</v>
      </c>
      <c r="O23" s="127">
        <v>0</v>
      </c>
      <c r="P23" s="128">
        <v>0</v>
      </c>
      <c r="Q23" s="33">
        <f t="shared" si="2"/>
        <v>0</v>
      </c>
      <c r="R23" s="126">
        <v>134</v>
      </c>
      <c r="S23" s="129">
        <v>2787</v>
      </c>
      <c r="T23" s="29">
        <v>2921</v>
      </c>
      <c r="U23" s="32">
        <v>3215</v>
      </c>
      <c r="V23" s="125">
        <f t="shared" si="15"/>
        <v>0.20696866462036631</v>
      </c>
      <c r="W23" s="32">
        <f t="shared" si="3"/>
        <v>2921</v>
      </c>
      <c r="X23" s="32">
        <f t="shared" si="13"/>
        <v>3215</v>
      </c>
      <c r="Y23" s="41">
        <f t="shared" si="4"/>
        <v>0.20696866462036631</v>
      </c>
      <c r="Z23" s="126">
        <v>7715</v>
      </c>
      <c r="AA23" s="33">
        <f t="shared" si="14"/>
        <v>0.16775021199799961</v>
      </c>
      <c r="AB23" s="130">
        <v>180</v>
      </c>
      <c r="AC23" s="125"/>
      <c r="AD23" s="131">
        <v>106</v>
      </c>
      <c r="AE23" s="125">
        <f t="shared" si="5"/>
        <v>2.3047987649757562E-3</v>
      </c>
      <c r="AF23" s="32">
        <v>5516</v>
      </c>
      <c r="AG23" s="92">
        <f t="shared" si="6"/>
        <v>0.11993650931704029</v>
      </c>
      <c r="AH23" s="32">
        <f t="shared" si="7"/>
        <v>5802</v>
      </c>
      <c r="AI23" s="77">
        <f t="shared" si="16"/>
        <v>0.12615511730555978</v>
      </c>
    </row>
    <row r="24" spans="1:36" s="2" customFormat="1" ht="30" customHeight="1" x14ac:dyDescent="0.15">
      <c r="A24" s="20" t="s">
        <v>16</v>
      </c>
      <c r="B24" s="13">
        <v>13672</v>
      </c>
      <c r="C24" s="34">
        <f t="shared" si="0"/>
        <v>37276</v>
      </c>
      <c r="D24" s="35">
        <v>23604</v>
      </c>
      <c r="E24" s="36">
        <v>30296</v>
      </c>
      <c r="F24" s="34">
        <v>252</v>
      </c>
      <c r="G24" s="132">
        <f t="shared" si="1"/>
        <v>6.7603820152376867E-3</v>
      </c>
      <c r="H24" s="39">
        <v>1646</v>
      </c>
      <c r="I24" s="132">
        <f t="shared" si="9"/>
        <v>4.4157098401116E-2</v>
      </c>
      <c r="J24" s="37">
        <f>F24+H24</f>
        <v>1898</v>
      </c>
      <c r="K24" s="43">
        <f t="shared" si="11"/>
        <v>5.0917480416353689E-2</v>
      </c>
      <c r="L24" s="134">
        <v>3954</v>
      </c>
      <c r="M24" s="37">
        <v>3190</v>
      </c>
      <c r="N24" s="38">
        <f t="shared" si="12"/>
        <v>0.2358067071560602</v>
      </c>
      <c r="O24" s="135">
        <v>0</v>
      </c>
      <c r="P24" s="141">
        <v>0</v>
      </c>
      <c r="Q24" s="43">
        <f>(O24+P24)/$D24</f>
        <v>0</v>
      </c>
      <c r="R24" s="134">
        <v>158</v>
      </c>
      <c r="S24" s="137">
        <v>2180</v>
      </c>
      <c r="T24" s="35">
        <v>2338</v>
      </c>
      <c r="U24" s="37">
        <v>2626</v>
      </c>
      <c r="V24" s="133">
        <f t="shared" si="15"/>
        <v>0.21030333841721743</v>
      </c>
      <c r="W24" s="37">
        <f t="shared" si="3"/>
        <v>2338</v>
      </c>
      <c r="X24" s="37">
        <f t="shared" si="13"/>
        <v>2626</v>
      </c>
      <c r="Y24" s="43">
        <f t="shared" si="4"/>
        <v>0.21030333841721743</v>
      </c>
      <c r="Z24" s="134">
        <v>5440</v>
      </c>
      <c r="AA24" s="38">
        <f t="shared" si="14"/>
        <v>0.1459384054083056</v>
      </c>
      <c r="AB24" s="138">
        <v>294</v>
      </c>
      <c r="AC24" s="133"/>
      <c r="AD24" s="139">
        <v>115</v>
      </c>
      <c r="AE24" s="133">
        <f t="shared" si="5"/>
        <v>3.0850949672711664E-3</v>
      </c>
      <c r="AF24" s="37">
        <v>3007</v>
      </c>
      <c r="AG24" s="91">
        <f t="shared" si="6"/>
        <v>8.0668526665951285E-2</v>
      </c>
      <c r="AH24" s="37">
        <f t="shared" si="7"/>
        <v>3416</v>
      </c>
      <c r="AI24" s="78">
        <f t="shared" si="16"/>
        <v>9.1640733984333089E-2</v>
      </c>
    </row>
    <row r="25" spans="1:36" s="2" customFormat="1" ht="30" customHeight="1" x14ac:dyDescent="0.15">
      <c r="A25" s="20" t="s">
        <v>21</v>
      </c>
      <c r="B25" s="15"/>
      <c r="C25" s="44"/>
      <c r="D25" s="45"/>
      <c r="E25" s="46"/>
      <c r="F25" s="34">
        <v>0</v>
      </c>
      <c r="G25" s="147"/>
      <c r="H25" s="39">
        <v>0</v>
      </c>
      <c r="I25" s="148"/>
      <c r="J25" s="37">
        <f t="shared" si="10"/>
        <v>0</v>
      </c>
      <c r="K25" s="47"/>
      <c r="L25" s="134">
        <v>118</v>
      </c>
      <c r="M25" s="37">
        <v>32</v>
      </c>
      <c r="N25" s="48"/>
      <c r="O25" s="135">
        <v>0</v>
      </c>
      <c r="P25" s="141">
        <v>0</v>
      </c>
      <c r="Q25" s="48"/>
      <c r="R25" s="149">
        <v>1</v>
      </c>
      <c r="S25" s="137">
        <v>16</v>
      </c>
      <c r="T25" s="150">
        <v>17</v>
      </c>
      <c r="U25" s="151">
        <v>13</v>
      </c>
      <c r="V25" s="148"/>
      <c r="W25" s="37">
        <f t="shared" si="3"/>
        <v>17</v>
      </c>
      <c r="X25" s="37">
        <f t="shared" si="13"/>
        <v>13</v>
      </c>
      <c r="Y25" s="48"/>
      <c r="Z25" s="134">
        <v>5</v>
      </c>
      <c r="AA25" s="47"/>
      <c r="AB25" s="138">
        <v>0</v>
      </c>
      <c r="AC25" s="148"/>
      <c r="AD25" s="139">
        <v>0</v>
      </c>
      <c r="AE25" s="148"/>
      <c r="AF25" s="37">
        <v>0</v>
      </c>
      <c r="AG25" s="93"/>
      <c r="AH25" s="37">
        <f t="shared" si="7"/>
        <v>0</v>
      </c>
      <c r="AI25" s="49"/>
    </row>
    <row r="26" spans="1:36" s="2" customFormat="1" ht="30" customHeight="1" x14ac:dyDescent="0.15">
      <c r="A26" s="22" t="s">
        <v>33</v>
      </c>
      <c r="B26" s="11"/>
      <c r="C26" s="50"/>
      <c r="D26" s="51"/>
      <c r="E26" s="52"/>
      <c r="F26" s="152">
        <v>0</v>
      </c>
      <c r="G26" s="153"/>
      <c r="H26" s="154">
        <v>0</v>
      </c>
      <c r="I26" s="155"/>
      <c r="J26" s="53">
        <f t="shared" si="10"/>
        <v>0</v>
      </c>
      <c r="K26" s="54"/>
      <c r="L26" s="156">
        <v>0</v>
      </c>
      <c r="M26" s="53">
        <v>0</v>
      </c>
      <c r="N26" s="54"/>
      <c r="O26" s="157">
        <v>0</v>
      </c>
      <c r="P26" s="158">
        <v>0</v>
      </c>
      <c r="Q26" s="54"/>
      <c r="R26" s="156">
        <v>0</v>
      </c>
      <c r="S26" s="159">
        <v>0</v>
      </c>
      <c r="T26" s="160">
        <v>0</v>
      </c>
      <c r="U26" s="32">
        <v>1</v>
      </c>
      <c r="V26" s="155"/>
      <c r="W26" s="53">
        <f t="shared" si="3"/>
        <v>0</v>
      </c>
      <c r="X26" s="53">
        <f t="shared" si="13"/>
        <v>1</v>
      </c>
      <c r="Y26" s="54"/>
      <c r="Z26" s="156">
        <v>0</v>
      </c>
      <c r="AA26" s="54"/>
      <c r="AB26" s="161">
        <v>0</v>
      </c>
      <c r="AC26" s="155"/>
      <c r="AD26" s="162">
        <v>0</v>
      </c>
      <c r="AE26" s="155"/>
      <c r="AF26" s="53">
        <v>0</v>
      </c>
      <c r="AG26" s="94"/>
      <c r="AH26" s="53">
        <f t="shared" si="7"/>
        <v>0</v>
      </c>
      <c r="AI26" s="55"/>
      <c r="AJ26" s="4"/>
    </row>
    <row r="27" spans="1:36" ht="30" customHeight="1" thickBot="1" x14ac:dyDescent="0.2">
      <c r="A27" s="23" t="s">
        <v>30</v>
      </c>
      <c r="B27" s="16">
        <f>SUM(B7:B24)</f>
        <v>360778</v>
      </c>
      <c r="C27" s="56">
        <f>B27+D27</f>
        <v>993245</v>
      </c>
      <c r="D27" s="57">
        <f>SUM(D7:D24)</f>
        <v>632467</v>
      </c>
      <c r="E27" s="58">
        <f>SUM(E7:E24)</f>
        <v>839500</v>
      </c>
      <c r="F27" s="56">
        <f>SUM(F7:F26)</f>
        <v>4472</v>
      </c>
      <c r="G27" s="163">
        <f>F27/$C27</f>
        <v>4.5024138052544944E-3</v>
      </c>
      <c r="H27" s="164">
        <f>SUM(H7:H26)</f>
        <v>56493</v>
      </c>
      <c r="I27" s="165">
        <f t="shared" si="9"/>
        <v>5.6877205523309958E-2</v>
      </c>
      <c r="J27" s="59">
        <f>F27+H27</f>
        <v>60965</v>
      </c>
      <c r="K27" s="60">
        <f>J27/$C27</f>
        <v>6.137961932856445E-2</v>
      </c>
      <c r="L27" s="166">
        <f>SUM(L7:L26)</f>
        <v>130797</v>
      </c>
      <c r="M27" s="59">
        <f>SUM(M7:M26)</f>
        <v>111329</v>
      </c>
      <c r="N27" s="60">
        <f>(L27+M27)/$E27</f>
        <v>0.28841691483025611</v>
      </c>
      <c r="O27" s="167">
        <f>SUM(O7:O26)</f>
        <v>1153</v>
      </c>
      <c r="P27" s="168">
        <f>SUM(P7:P26)</f>
        <v>1373</v>
      </c>
      <c r="Q27" s="169">
        <f>(O27+P27)/$D27</f>
        <v>3.9938842658984583E-3</v>
      </c>
      <c r="R27" s="166">
        <f>SUM(R7:R26)</f>
        <v>5308</v>
      </c>
      <c r="S27" s="59">
        <f>SUM(S7:S26)</f>
        <v>62333</v>
      </c>
      <c r="T27" s="59">
        <f>SUM(T7:T26)</f>
        <v>67641</v>
      </c>
      <c r="U27" s="59">
        <f>SUM(U7:U26)</f>
        <v>76131</v>
      </c>
      <c r="V27" s="165">
        <f>(T27+U27)/$D27</f>
        <v>0.22731937002246758</v>
      </c>
      <c r="W27" s="59">
        <f t="shared" si="3"/>
        <v>68794</v>
      </c>
      <c r="X27" s="59">
        <f t="shared" si="13"/>
        <v>77504</v>
      </c>
      <c r="Y27" s="60">
        <f>(W27+X27)/$D27</f>
        <v>0.23131325428836602</v>
      </c>
      <c r="Z27" s="166">
        <f>SUM(Z7:Z26)</f>
        <v>162283</v>
      </c>
      <c r="AA27" s="60">
        <f>Z27/$C27</f>
        <v>0.16338667700315632</v>
      </c>
      <c r="AB27" s="80">
        <f>SUM(AB7:AB26)</f>
        <v>4823</v>
      </c>
      <c r="AC27" s="165">
        <f>AB27/$C27</f>
        <v>4.8558009353180734E-3</v>
      </c>
      <c r="AD27" s="81">
        <f>SUM(AD7:AD26)</f>
        <v>3391</v>
      </c>
      <c r="AE27" s="165">
        <f>AD27/$C27</f>
        <v>3.4140619887338976E-3</v>
      </c>
      <c r="AF27" s="59">
        <f>SUM(AF7:AF26)</f>
        <v>71902</v>
      </c>
      <c r="AG27" s="165">
        <f>AF27/$C27</f>
        <v>7.2391001213195139E-2</v>
      </c>
      <c r="AH27" s="59">
        <f t="shared" si="7"/>
        <v>80116</v>
      </c>
      <c r="AI27" s="61">
        <f>AH27/$C27</f>
        <v>8.0660864137247101E-2</v>
      </c>
    </row>
    <row r="28" spans="1:36" x14ac:dyDescent="0.15">
      <c r="AC28" s="96"/>
    </row>
    <row r="29" spans="1:36" x14ac:dyDescent="0.15">
      <c r="AC29" s="97"/>
    </row>
  </sheetData>
  <mergeCells count="7">
    <mergeCell ref="AB2:AI3"/>
    <mergeCell ref="Z2:AA3"/>
    <mergeCell ref="L2:N3"/>
    <mergeCell ref="A1:N1"/>
    <mergeCell ref="B2:E3"/>
    <mergeCell ref="F2:K3"/>
    <mergeCell ref="O2:Y3"/>
  </mergeCells>
  <phoneticPr fontId="2"/>
  <conditionalFormatting sqref="AH7:AH27 AF7:AF26">
    <cfRule type="cellIs" dxfId="6" priority="4" stopIfTrue="1" operator="lessThanOrEqual">
      <formula>$K$26</formula>
    </cfRule>
  </conditionalFormatting>
  <conditionalFormatting sqref="AA37:AE37">
    <cfRule type="cellIs" dxfId="5" priority="5" stopIfTrue="1" operator="lessThanOrEqual">
      <formula>$K$27</formula>
    </cfRule>
  </conditionalFormatting>
  <conditionalFormatting sqref="N7:N24 V7:V24 I7:I27 AA7:AA26 K7:K27 G7:G27 AB7:AC27 AD7:AD26 AE7:AE27 AG7:AG27 P7:P24 AI7:AI27">
    <cfRule type="cellIs" dxfId="4" priority="6" stopIfTrue="1" operator="lessThanOrEqual">
      <formula>$K$27</formula>
    </cfRule>
  </conditionalFormatting>
  <conditionalFormatting sqref="AF36:AH36">
    <cfRule type="cellIs" dxfId="3" priority="7" stopIfTrue="1" operator="lessThanOrEqual">
      <formula>$K$26</formula>
    </cfRule>
  </conditionalFormatting>
  <conditionalFormatting sqref="Q7:Q27">
    <cfRule type="cellIs" dxfId="2" priority="3" stopIfTrue="1" operator="lessThanOrEqual">
      <formula>$K$27</formula>
    </cfRule>
  </conditionalFormatting>
  <conditionalFormatting sqref="Y7:Y27">
    <cfRule type="cellIs" dxfId="1" priority="2" stopIfTrue="1" operator="lessThanOrEqual">
      <formula>$K$27</formula>
    </cfRule>
  </conditionalFormatting>
  <conditionalFormatting sqref="O7:O24">
    <cfRule type="cellIs" dxfId="0" priority="1" stopIfTrue="1" operator="lessThanOrEqual">
      <formula>$K$27</formula>
    </cfRule>
  </conditionalFormatting>
  <printOptions horizontalCentered="1" verticalCentered="1"/>
  <pageMargins left="0.27559055118110237" right="0.19685039370078741" top="0.35433070866141736" bottom="0.35433070866141736" header="0.19685039370078741" footer="0.19685039370078741"/>
  <pageSetup paperSize="9" scale="59" orientation="landscape" r:id="rId1"/>
  <headerFooter alignWithMargins="0"/>
  <ignoredErrors>
    <ignoredError sqref="J8:J23 C27 G27 N27 V27 AA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居住区別受診者数･受診率（請求ベース） </vt:lpstr>
      <vt:lpstr>'居住区別受診者数･受診率（請求ベース）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2019-04-25T01:56:14Z</dcterms:created>
  <dcterms:modified xsi:type="dcterms:W3CDTF">2019-04-25T01:56:21Z</dcterms:modified>
</cp:coreProperties>
</file>