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920679\Desktop\"/>
    </mc:Choice>
  </mc:AlternateContent>
  <bookViews>
    <workbookView xWindow="0" yWindow="0" windowWidth="28800" windowHeight="12210"/>
  </bookViews>
  <sheets>
    <sheet name="居住区別受診者数･受診率" sheetId="1" r:id="rId1"/>
  </sheets>
  <definedNames>
    <definedName name="_xlnm.Print_Area" localSheetId="0">居住区別受診者数･受診率!$A$1:$AN$27</definedName>
    <definedName name="凡例">"凡例1テキスト,凡例1,凡例3テキスト,凡例4テキスト,凡例2テキスト,凡例2,凡例3,凡例4,凡例5,凡例5テキスト"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7" i="1" l="1"/>
  <c r="AI27" i="1"/>
  <c r="AG27" i="1"/>
  <c r="AM27" i="1" s="1"/>
  <c r="AE27" i="1"/>
  <c r="AF27" i="1" s="1"/>
  <c r="Z27" i="1"/>
  <c r="X27" i="1"/>
  <c r="W27" i="1"/>
  <c r="V27" i="1"/>
  <c r="AA27" i="1" s="1"/>
  <c r="U27" i="1"/>
  <c r="T27" i="1"/>
  <c r="Q27" i="1"/>
  <c r="AB27" i="1" s="1"/>
  <c r="O27" i="1"/>
  <c r="N27" i="1"/>
  <c r="P27" i="1" s="1"/>
  <c r="J27" i="1"/>
  <c r="H27" i="1"/>
  <c r="F27" i="1"/>
  <c r="L27" i="1" s="1"/>
  <c r="M27" i="1" s="1"/>
  <c r="E27" i="1"/>
  <c r="D27" i="1"/>
  <c r="B27" i="1"/>
  <c r="C27" i="1" s="1"/>
  <c r="I27" i="1" s="1"/>
  <c r="AM26" i="1"/>
  <c r="AC26" i="1"/>
  <c r="AB26" i="1"/>
  <c r="Y26" i="1"/>
  <c r="L26" i="1"/>
  <c r="AM25" i="1"/>
  <c r="AC25" i="1"/>
  <c r="AB25" i="1"/>
  <c r="Y25" i="1"/>
  <c r="Y27" i="1" s="1"/>
  <c r="L25" i="1"/>
  <c r="AM24" i="1"/>
  <c r="AN24" i="1" s="1"/>
  <c r="AL24" i="1"/>
  <c r="AD24" i="1"/>
  <c r="AC24" i="1"/>
  <c r="AB24" i="1"/>
  <c r="AA24" i="1"/>
  <c r="S24" i="1"/>
  <c r="P24" i="1"/>
  <c r="L24" i="1"/>
  <c r="M24" i="1" s="1"/>
  <c r="K24" i="1"/>
  <c r="C24" i="1"/>
  <c r="AJ24" i="1" s="1"/>
  <c r="AN23" i="1"/>
  <c r="AM23" i="1"/>
  <c r="AH23" i="1"/>
  <c r="AC23" i="1"/>
  <c r="AB23" i="1"/>
  <c r="AD23" i="1" s="1"/>
  <c r="AA23" i="1"/>
  <c r="S23" i="1"/>
  <c r="P23" i="1"/>
  <c r="M23" i="1"/>
  <c r="L23" i="1"/>
  <c r="G23" i="1"/>
  <c r="C23" i="1"/>
  <c r="AF23" i="1" s="1"/>
  <c r="AM22" i="1"/>
  <c r="AN22" i="1" s="1"/>
  <c r="AB22" i="1"/>
  <c r="AA22" i="1"/>
  <c r="S22" i="1"/>
  <c r="R22" i="1"/>
  <c r="AC22" i="1" s="1"/>
  <c r="AD22" i="1" s="1"/>
  <c r="P22" i="1"/>
  <c r="L22" i="1"/>
  <c r="M22" i="1" s="1"/>
  <c r="C22" i="1"/>
  <c r="AJ22" i="1" s="1"/>
  <c r="AM21" i="1"/>
  <c r="AJ21" i="1"/>
  <c r="AC21" i="1"/>
  <c r="AB21" i="1"/>
  <c r="AD21" i="1" s="1"/>
  <c r="AA21" i="1"/>
  <c r="S21" i="1"/>
  <c r="P21" i="1"/>
  <c r="M21" i="1"/>
  <c r="L21" i="1"/>
  <c r="I21" i="1"/>
  <c r="G21" i="1"/>
  <c r="C21" i="1"/>
  <c r="AN21" i="1" s="1"/>
  <c r="AM20" i="1"/>
  <c r="AN20" i="1" s="1"/>
  <c r="AD20" i="1"/>
  <c r="AC20" i="1"/>
  <c r="AB20" i="1"/>
  <c r="AA20" i="1"/>
  <c r="S20" i="1"/>
  <c r="P20" i="1"/>
  <c r="L20" i="1"/>
  <c r="M20" i="1" s="1"/>
  <c r="C20" i="1"/>
  <c r="AL20" i="1" s="1"/>
  <c r="AN19" i="1"/>
  <c r="AM19" i="1"/>
  <c r="AJ19" i="1"/>
  <c r="AH19" i="1"/>
  <c r="AC19" i="1"/>
  <c r="AB19" i="1"/>
  <c r="AD19" i="1" s="1"/>
  <c r="AA19" i="1"/>
  <c r="S19" i="1"/>
  <c r="P19" i="1"/>
  <c r="M19" i="1"/>
  <c r="L19" i="1"/>
  <c r="I19" i="1"/>
  <c r="G19" i="1"/>
  <c r="C19" i="1"/>
  <c r="AF19" i="1" s="1"/>
  <c r="AM18" i="1"/>
  <c r="AN18" i="1" s="1"/>
  <c r="AD18" i="1"/>
  <c r="AC18" i="1"/>
  <c r="AB18" i="1"/>
  <c r="AA18" i="1"/>
  <c r="S18" i="1"/>
  <c r="P18" i="1"/>
  <c r="L18" i="1"/>
  <c r="M18" i="1" s="1"/>
  <c r="C18" i="1"/>
  <c r="AL18" i="1" s="1"/>
  <c r="AN17" i="1"/>
  <c r="AM17" i="1"/>
  <c r="AJ17" i="1"/>
  <c r="AH17" i="1"/>
  <c r="AC17" i="1"/>
  <c r="AB17" i="1"/>
  <c r="AD17" i="1" s="1"/>
  <c r="AA17" i="1"/>
  <c r="S17" i="1"/>
  <c r="P17" i="1"/>
  <c r="M17" i="1"/>
  <c r="L17" i="1"/>
  <c r="I17" i="1"/>
  <c r="G17" i="1"/>
  <c r="C17" i="1"/>
  <c r="AF17" i="1" s="1"/>
  <c r="AM16" i="1"/>
  <c r="AN16" i="1" s="1"/>
  <c r="AD16" i="1"/>
  <c r="AC16" i="1"/>
  <c r="AB16" i="1"/>
  <c r="AA16" i="1"/>
  <c r="S16" i="1"/>
  <c r="P16" i="1"/>
  <c r="L16" i="1"/>
  <c r="M16" i="1" s="1"/>
  <c r="C16" i="1"/>
  <c r="AL16" i="1" s="1"/>
  <c r="AN15" i="1"/>
  <c r="AM15" i="1"/>
  <c r="AJ15" i="1"/>
  <c r="AH15" i="1"/>
  <c r="AC15" i="1"/>
  <c r="AB15" i="1"/>
  <c r="AD15" i="1" s="1"/>
  <c r="AA15" i="1"/>
  <c r="S15" i="1"/>
  <c r="P15" i="1"/>
  <c r="M15" i="1"/>
  <c r="L15" i="1"/>
  <c r="I15" i="1"/>
  <c r="G15" i="1"/>
  <c r="C15" i="1"/>
  <c r="AF15" i="1" s="1"/>
  <c r="AM14" i="1"/>
  <c r="AN14" i="1" s="1"/>
  <c r="AD14" i="1"/>
  <c r="AC14" i="1"/>
  <c r="AB14" i="1"/>
  <c r="AA14" i="1"/>
  <c r="S14" i="1"/>
  <c r="P14" i="1"/>
  <c r="L14" i="1"/>
  <c r="M14" i="1" s="1"/>
  <c r="C14" i="1"/>
  <c r="AL14" i="1" s="1"/>
  <c r="AN13" i="1"/>
  <c r="AM13" i="1"/>
  <c r="AJ13" i="1"/>
  <c r="AH13" i="1"/>
  <c r="AC13" i="1"/>
  <c r="AB13" i="1"/>
  <c r="AD13" i="1" s="1"/>
  <c r="AA13" i="1"/>
  <c r="S13" i="1"/>
  <c r="P13" i="1"/>
  <c r="M13" i="1"/>
  <c r="L13" i="1"/>
  <c r="I13" i="1"/>
  <c r="G13" i="1"/>
  <c r="C13" i="1"/>
  <c r="AF13" i="1" s="1"/>
  <c r="AM12" i="1"/>
  <c r="AN12" i="1" s="1"/>
  <c r="AD12" i="1"/>
  <c r="AC12" i="1"/>
  <c r="AB12" i="1"/>
  <c r="AA12" i="1"/>
  <c r="S12" i="1"/>
  <c r="P12" i="1"/>
  <c r="L12" i="1"/>
  <c r="M12" i="1" s="1"/>
  <c r="C12" i="1"/>
  <c r="AL12" i="1" s="1"/>
  <c r="AN11" i="1"/>
  <c r="AM11" i="1"/>
  <c r="AJ11" i="1"/>
  <c r="AH11" i="1"/>
  <c r="AF11" i="1"/>
  <c r="AB11" i="1"/>
  <c r="AA11" i="1"/>
  <c r="R11" i="1"/>
  <c r="AC11" i="1" s="1"/>
  <c r="P11" i="1"/>
  <c r="M11" i="1"/>
  <c r="L11" i="1"/>
  <c r="K11" i="1"/>
  <c r="I11" i="1"/>
  <c r="G11" i="1"/>
  <c r="C11" i="1"/>
  <c r="AL11" i="1" s="1"/>
  <c r="AN10" i="1"/>
  <c r="AM10" i="1"/>
  <c r="AH10" i="1"/>
  <c r="AC10" i="1"/>
  <c r="AB10" i="1"/>
  <c r="AD10" i="1" s="1"/>
  <c r="AA10" i="1"/>
  <c r="S10" i="1"/>
  <c r="P10" i="1"/>
  <c r="M10" i="1"/>
  <c r="L10" i="1"/>
  <c r="G10" i="1"/>
  <c r="C10" i="1"/>
  <c r="AF10" i="1" s="1"/>
  <c r="AN9" i="1"/>
  <c r="AM9" i="1"/>
  <c r="AL9" i="1"/>
  <c r="AJ9" i="1"/>
  <c r="AH9" i="1"/>
  <c r="AD9" i="1"/>
  <c r="AC9" i="1"/>
  <c r="AB9" i="1"/>
  <c r="AA9" i="1"/>
  <c r="S9" i="1"/>
  <c r="P9" i="1"/>
  <c r="M9" i="1"/>
  <c r="L9" i="1"/>
  <c r="K9" i="1"/>
  <c r="I9" i="1"/>
  <c r="G9" i="1"/>
  <c r="C9" i="1"/>
  <c r="AF9" i="1" s="1"/>
  <c r="AN8" i="1"/>
  <c r="AM8" i="1"/>
  <c r="AH8" i="1"/>
  <c r="AC8" i="1"/>
  <c r="AB8" i="1"/>
  <c r="AD8" i="1" s="1"/>
  <c r="AA8" i="1"/>
  <c r="S8" i="1"/>
  <c r="P8" i="1"/>
  <c r="M8" i="1"/>
  <c r="L8" i="1"/>
  <c r="G8" i="1"/>
  <c r="C8" i="1"/>
  <c r="AF8" i="1" s="1"/>
  <c r="AM7" i="1"/>
  <c r="AL7" i="1"/>
  <c r="AJ7" i="1"/>
  <c r="AD7" i="1"/>
  <c r="AB7" i="1"/>
  <c r="AA7" i="1"/>
  <c r="S7" i="1"/>
  <c r="P7" i="1"/>
  <c r="M7" i="1"/>
  <c r="L7" i="1"/>
  <c r="I7" i="1"/>
  <c r="G7" i="1"/>
  <c r="C7" i="1"/>
  <c r="AN7" i="1" s="1"/>
  <c r="AD11" i="1" l="1"/>
  <c r="AN27" i="1"/>
  <c r="K27" i="1"/>
  <c r="AJ27" i="1"/>
  <c r="AL27" i="1"/>
  <c r="AF12" i="1"/>
  <c r="AF20" i="1"/>
  <c r="K7" i="1"/>
  <c r="AF7" i="1"/>
  <c r="I8" i="1"/>
  <c r="AJ8" i="1"/>
  <c r="I10" i="1"/>
  <c r="AJ10" i="1"/>
  <c r="S11" i="1"/>
  <c r="G12" i="1"/>
  <c r="AH12" i="1"/>
  <c r="K13" i="1"/>
  <c r="AL13" i="1"/>
  <c r="G14" i="1"/>
  <c r="AH14" i="1"/>
  <c r="K15" i="1"/>
  <c r="AL15" i="1"/>
  <c r="G16" i="1"/>
  <c r="AH16" i="1"/>
  <c r="K17" i="1"/>
  <c r="AL17" i="1"/>
  <c r="G18" i="1"/>
  <c r="AH18" i="1"/>
  <c r="K19" i="1"/>
  <c r="AL19" i="1"/>
  <c r="G20" i="1"/>
  <c r="AH20" i="1"/>
  <c r="K21" i="1"/>
  <c r="AL21" i="1"/>
  <c r="G22" i="1"/>
  <c r="AF22" i="1"/>
  <c r="I23" i="1"/>
  <c r="AJ23" i="1"/>
  <c r="AF24" i="1"/>
  <c r="R27" i="1"/>
  <c r="AC27" i="1" s="1"/>
  <c r="AD27" i="1" s="1"/>
  <c r="AH27" i="1"/>
  <c r="AF14" i="1"/>
  <c r="AF16" i="1"/>
  <c r="AF18" i="1"/>
  <c r="AL22" i="1"/>
  <c r="AH7" i="1"/>
  <c r="K8" i="1"/>
  <c r="AL8" i="1"/>
  <c r="K10" i="1"/>
  <c r="AL10" i="1"/>
  <c r="I12" i="1"/>
  <c r="AJ12" i="1"/>
  <c r="I14" i="1"/>
  <c r="AJ14" i="1"/>
  <c r="I16" i="1"/>
  <c r="AJ16" i="1"/>
  <c r="I18" i="1"/>
  <c r="AJ18" i="1"/>
  <c r="I20" i="1"/>
  <c r="AJ20" i="1"/>
  <c r="AF21" i="1"/>
  <c r="I22" i="1"/>
  <c r="AH22" i="1"/>
  <c r="K23" i="1"/>
  <c r="AL23" i="1"/>
  <c r="G24" i="1"/>
  <c r="AH24" i="1"/>
  <c r="G27" i="1"/>
  <c r="S27" i="1"/>
  <c r="K12" i="1"/>
  <c r="K14" i="1"/>
  <c r="K16" i="1"/>
  <c r="K18" i="1"/>
  <c r="K20" i="1"/>
  <c r="AH21" i="1"/>
  <c r="K22" i="1"/>
  <c r="I24" i="1"/>
</calcChain>
</file>

<file path=xl/sharedStrings.xml><?xml version="1.0" encoding="utf-8"?>
<sst xmlns="http://schemas.openxmlformats.org/spreadsheetml/2006/main" count="96" uniqueCount="88">
  <si>
    <t>平成29年度行政区別（受診者居住区別）受診者数</t>
    <rPh sb="11" eb="14">
      <t>ジュシンシャ</t>
    </rPh>
    <rPh sb="14" eb="17">
      <t>キョジュウク</t>
    </rPh>
    <rPh sb="17" eb="18">
      <t>ベツ</t>
    </rPh>
    <phoneticPr fontId="3"/>
  </si>
  <si>
    <t>対象者数</t>
    <rPh sb="0" eb="3">
      <t>タイショウシャ</t>
    </rPh>
    <rPh sb="3" eb="4">
      <t>スウ</t>
    </rPh>
    <phoneticPr fontId="3"/>
  </si>
  <si>
    <t>胃</t>
    <rPh sb="0" eb="1">
      <t>イ</t>
    </rPh>
    <phoneticPr fontId="3"/>
  </si>
  <si>
    <t>子宮
※（2年連続受診者数は減算していません。）</t>
    <rPh sb="0" eb="2">
      <t>シキュウ</t>
    </rPh>
    <rPh sb="6" eb="7">
      <t>ネン</t>
    </rPh>
    <rPh sb="7" eb="9">
      <t>レンゾク</t>
    </rPh>
    <rPh sb="9" eb="12">
      <t>ジュシンシャ</t>
    </rPh>
    <rPh sb="12" eb="13">
      <t>スウ</t>
    </rPh>
    <rPh sb="14" eb="16">
      <t>ゲンサン</t>
    </rPh>
    <phoneticPr fontId="3"/>
  </si>
  <si>
    <t>乳
※（2年連続受診者数は減算していません。）</t>
    <phoneticPr fontId="3"/>
  </si>
  <si>
    <t>大腸</t>
    <rPh sb="0" eb="2">
      <t>ダイチョウ</t>
    </rPh>
    <phoneticPr fontId="3"/>
  </si>
  <si>
    <t>肺</t>
    <rPh sb="0" eb="1">
      <t>ハイ</t>
    </rPh>
    <phoneticPr fontId="3"/>
  </si>
  <si>
    <t>(1)</t>
    <phoneticPr fontId="3"/>
  </si>
  <si>
    <t>(2)</t>
    <phoneticPr fontId="3"/>
  </si>
  <si>
    <t>(2)</t>
    <phoneticPr fontId="3"/>
  </si>
  <si>
    <t>(1)＋(2)</t>
    <phoneticPr fontId="3"/>
  </si>
  <si>
    <t>(3)</t>
    <phoneticPr fontId="3"/>
  </si>
  <si>
    <t>(4)</t>
    <phoneticPr fontId="3"/>
  </si>
  <si>
    <t>(5)</t>
    <phoneticPr fontId="3"/>
  </si>
  <si>
    <t>(5)</t>
    <phoneticPr fontId="3"/>
  </si>
  <si>
    <t>(6)</t>
    <phoneticPr fontId="3"/>
  </si>
  <si>
    <t>(3)+(5)</t>
    <phoneticPr fontId="3"/>
  </si>
  <si>
    <t>(4)+(6)</t>
    <phoneticPr fontId="3"/>
  </si>
  <si>
    <t>(7)</t>
    <phoneticPr fontId="3"/>
  </si>
  <si>
    <t>(8)</t>
    <phoneticPr fontId="3"/>
  </si>
  <si>
    <t>(9)</t>
    <phoneticPr fontId="3"/>
  </si>
  <si>
    <t>(7)+(8)+(9)</t>
    <phoneticPr fontId="3"/>
  </si>
  <si>
    <t>(A)</t>
    <phoneticPr fontId="3"/>
  </si>
  <si>
    <t>(B)</t>
    <phoneticPr fontId="3"/>
  </si>
  <si>
    <t>（C）</t>
    <phoneticPr fontId="3"/>
  </si>
  <si>
    <t>(D)</t>
    <phoneticPr fontId="3"/>
  </si>
  <si>
    <t>(D)/(A)</t>
    <phoneticPr fontId="3"/>
  </si>
  <si>
    <t>（E)</t>
    <phoneticPr fontId="3"/>
  </si>
  <si>
    <t>（F)</t>
    <phoneticPr fontId="3"/>
  </si>
  <si>
    <t>(（E)+(F)）/（C)</t>
    <phoneticPr fontId="3"/>
  </si>
  <si>
    <t>（G)</t>
    <phoneticPr fontId="3"/>
  </si>
  <si>
    <t>（H)</t>
    <phoneticPr fontId="3"/>
  </si>
  <si>
    <t>（（G)+(H)）/（B)</t>
    <phoneticPr fontId="3"/>
  </si>
  <si>
    <t>(I)</t>
    <phoneticPr fontId="3"/>
  </si>
  <si>
    <t>(I)/(A)</t>
    <phoneticPr fontId="3"/>
  </si>
  <si>
    <t>(J)</t>
    <phoneticPr fontId="3"/>
  </si>
  <si>
    <t>(J)/(A)</t>
    <phoneticPr fontId="3"/>
  </si>
  <si>
    <t>40歳以上
対象者数（男）</t>
    <rPh sb="2" eb="5">
      <t>サイイジョウ</t>
    </rPh>
    <rPh sb="6" eb="9">
      <t>タイショウシャ</t>
    </rPh>
    <rPh sb="9" eb="10">
      <t>スウ</t>
    </rPh>
    <rPh sb="11" eb="12">
      <t>オトコ</t>
    </rPh>
    <phoneticPr fontId="2"/>
  </si>
  <si>
    <t>40歳以上
対象者数（男女）</t>
    <rPh sb="2" eb="5">
      <t>サイイジョウ</t>
    </rPh>
    <rPh sb="6" eb="9">
      <t>タイショウシャ</t>
    </rPh>
    <rPh sb="9" eb="10">
      <t>スウ</t>
    </rPh>
    <rPh sb="11" eb="13">
      <t>ダンジョ</t>
    </rPh>
    <phoneticPr fontId="2"/>
  </si>
  <si>
    <t>40歳以上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2"/>
  </si>
  <si>
    <t>20歳以上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2"/>
  </si>
  <si>
    <t>集団</t>
    <rPh sb="0" eb="2">
      <t>シュウダン</t>
    </rPh>
    <phoneticPr fontId="3"/>
  </si>
  <si>
    <t>受診率
（集団）</t>
    <rPh sb="0" eb="2">
      <t>ジュシン</t>
    </rPh>
    <rPh sb="2" eb="3">
      <t>リツ</t>
    </rPh>
    <rPh sb="5" eb="7">
      <t>シュウダン</t>
    </rPh>
    <phoneticPr fontId="3"/>
  </si>
  <si>
    <t>個別
（X線）</t>
    <rPh sb="0" eb="2">
      <t>コベツ</t>
    </rPh>
    <rPh sb="5" eb="6">
      <t>セン</t>
    </rPh>
    <phoneticPr fontId="3"/>
  </si>
  <si>
    <t>受診率
（X線）</t>
    <rPh sb="0" eb="2">
      <t>ジュシン</t>
    </rPh>
    <rPh sb="2" eb="3">
      <t>リツ</t>
    </rPh>
    <rPh sb="6" eb="7">
      <t>セン</t>
    </rPh>
    <phoneticPr fontId="3"/>
  </si>
  <si>
    <t>個別
（内視鏡）</t>
    <rPh sb="0" eb="2">
      <t>コベツ</t>
    </rPh>
    <rPh sb="4" eb="7">
      <t>ナイシキョウ</t>
    </rPh>
    <phoneticPr fontId="3"/>
  </si>
  <si>
    <t>受診率
（内視鏡）</t>
    <rPh sb="0" eb="2">
      <t>ジュシン</t>
    </rPh>
    <rPh sb="2" eb="3">
      <t>リツ</t>
    </rPh>
    <rPh sb="5" eb="8">
      <t>ナイシキョウ</t>
    </rPh>
    <phoneticPr fontId="3"/>
  </si>
  <si>
    <t>総数</t>
    <rPh sb="0" eb="2">
      <t>ソウスウ</t>
    </rPh>
    <phoneticPr fontId="3"/>
  </si>
  <si>
    <t>受診率</t>
    <rPh sb="0" eb="2">
      <t>ジュシン</t>
    </rPh>
    <rPh sb="2" eb="3">
      <t>リツ</t>
    </rPh>
    <phoneticPr fontId="3"/>
  </si>
  <si>
    <t>H28
受診数</t>
    <rPh sb="4" eb="7">
      <t>ジュシンスウ</t>
    </rPh>
    <phoneticPr fontId="3"/>
  </si>
  <si>
    <t>H29
受診数</t>
    <rPh sb="4" eb="7">
      <t>ジュシンスウ</t>
    </rPh>
    <phoneticPr fontId="3"/>
  </si>
  <si>
    <t>受診率※</t>
    <rPh sb="0" eb="2">
      <t>ジュシン</t>
    </rPh>
    <rPh sb="2" eb="3">
      <t>リツ</t>
    </rPh>
    <phoneticPr fontId="3"/>
  </si>
  <si>
    <t>H28
受診数（集団）</t>
    <rPh sb="4" eb="7">
      <t>ジュシンスウ</t>
    </rPh>
    <rPh sb="8" eb="10">
      <t>シュウダン</t>
    </rPh>
    <phoneticPr fontId="3"/>
  </si>
  <si>
    <t>H29
受診数（集団）</t>
    <rPh sb="4" eb="7">
      <t>ジュシンスウ</t>
    </rPh>
    <rPh sb="8" eb="10">
      <t>シュウダン</t>
    </rPh>
    <phoneticPr fontId="3"/>
  </si>
  <si>
    <t>受診率※
（集団）</t>
    <rPh sb="0" eb="2">
      <t>ジュシン</t>
    </rPh>
    <rPh sb="2" eb="3">
      <t>リツ</t>
    </rPh>
    <rPh sb="6" eb="8">
      <t>シュウダン</t>
    </rPh>
    <phoneticPr fontId="3"/>
  </si>
  <si>
    <t>視触診</t>
    <rPh sb="0" eb="3">
      <t>シショクシン</t>
    </rPh>
    <phoneticPr fontId="3"/>
  </si>
  <si>
    <t>視触診
マンモ</t>
    <rPh sb="0" eb="3">
      <t>シショクシン</t>
    </rPh>
    <phoneticPr fontId="3"/>
  </si>
  <si>
    <t>H28
受診数
（個別）</t>
    <rPh sb="4" eb="7">
      <t>ジュシンスウ</t>
    </rPh>
    <rPh sb="9" eb="11">
      <t>コベツ</t>
    </rPh>
    <phoneticPr fontId="3"/>
  </si>
  <si>
    <t>H29
受診数
（個別）</t>
    <rPh sb="4" eb="7">
      <t>ジュシンスウ</t>
    </rPh>
    <rPh sb="9" eb="11">
      <t>コベツ</t>
    </rPh>
    <phoneticPr fontId="3"/>
  </si>
  <si>
    <t>受診率※
(個別）</t>
    <rPh sb="0" eb="2">
      <t>ジュシン</t>
    </rPh>
    <rPh sb="2" eb="3">
      <t>リツ</t>
    </rPh>
    <rPh sb="6" eb="8">
      <t>コベツ</t>
    </rPh>
    <phoneticPr fontId="3"/>
  </si>
  <si>
    <t>H28
総数</t>
    <rPh sb="4" eb="6">
      <t>ソウスウ</t>
    </rPh>
    <phoneticPr fontId="3"/>
  </si>
  <si>
    <t>H29
総数</t>
    <rPh sb="4" eb="6">
      <t>ソウスウ</t>
    </rPh>
    <phoneticPr fontId="3"/>
  </si>
  <si>
    <t>受診数</t>
    <rPh sb="0" eb="3">
      <t>ジュシンスウ</t>
    </rPh>
    <phoneticPr fontId="3"/>
  </si>
  <si>
    <t>市民病院</t>
    <rPh sb="0" eb="2">
      <t>シミン</t>
    </rPh>
    <rPh sb="2" eb="4">
      <t>ビョウイン</t>
    </rPh>
    <phoneticPr fontId="3"/>
  </si>
  <si>
    <t>受診率
（市民病院）</t>
    <rPh sb="0" eb="2">
      <t>ジュシン</t>
    </rPh>
    <rPh sb="2" eb="3">
      <t>リツ</t>
    </rPh>
    <rPh sb="5" eb="7">
      <t>シミン</t>
    </rPh>
    <rPh sb="7" eb="9">
      <t>ビョウイン</t>
    </rPh>
    <phoneticPr fontId="3"/>
  </si>
  <si>
    <t>個別</t>
    <rPh sb="0" eb="2">
      <t>コベツ</t>
    </rPh>
    <phoneticPr fontId="3"/>
  </si>
  <si>
    <t>受診率
（個別）</t>
    <rPh sb="0" eb="2">
      <t>ジュシン</t>
    </rPh>
    <rPh sb="2" eb="3">
      <t>リツ</t>
    </rPh>
    <rPh sb="5" eb="7">
      <t>コベツ</t>
    </rPh>
    <phoneticPr fontId="3"/>
  </si>
  <si>
    <t>鶴見</t>
  </si>
  <si>
    <t>神奈川</t>
  </si>
  <si>
    <t>西</t>
  </si>
  <si>
    <t>中</t>
  </si>
  <si>
    <t>南</t>
  </si>
  <si>
    <t>港南</t>
  </si>
  <si>
    <t>保土ケ谷</t>
    <phoneticPr fontId="3"/>
  </si>
  <si>
    <t>旭</t>
  </si>
  <si>
    <t>磯子</t>
  </si>
  <si>
    <t>金沢</t>
  </si>
  <si>
    <t>港北</t>
  </si>
  <si>
    <t>緑</t>
  </si>
  <si>
    <t>青葉</t>
  </si>
  <si>
    <t>都筑</t>
  </si>
  <si>
    <t>戸塚</t>
  </si>
  <si>
    <t>栄</t>
  </si>
  <si>
    <t>泉</t>
  </si>
  <si>
    <t>瀬谷</t>
  </si>
  <si>
    <t>市外（転出者）</t>
    <rPh sb="0" eb="2">
      <t>シガイ</t>
    </rPh>
    <rPh sb="3" eb="5">
      <t>テンシュツ</t>
    </rPh>
    <rPh sb="5" eb="6">
      <t>シャ</t>
    </rPh>
    <phoneticPr fontId="3"/>
  </si>
  <si>
    <t>市外（被災者）</t>
    <rPh sb="0" eb="2">
      <t>シガイ</t>
    </rPh>
    <rPh sb="3" eb="6">
      <t>ヒサイシャ</t>
    </rPh>
    <phoneticPr fontId="3"/>
  </si>
  <si>
    <t>横浜市</t>
    <rPh sb="0" eb="3">
      <t>ヨコハマシ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</si>
</sst>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0_);[Red]\(0\)"/>
    <numFmt numFmtId="179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2" xfId="0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7" xfId="0" applyNumberFormat="1" applyBorder="1"/>
    <xf numFmtId="49" fontId="0" fillId="0" borderId="0" xfId="0" applyNumberFormat="1" applyBorder="1"/>
    <xf numFmtId="49" fontId="0" fillId="0" borderId="12" xfId="0" applyNumberFormat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/>
    <xf numFmtId="0" fontId="0" fillId="0" borderId="0" xfId="0" applyBorder="1"/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5" xfId="0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7" fontId="4" fillId="0" borderId="16" xfId="1" applyNumberFormat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177" fontId="4" fillId="0" borderId="20" xfId="1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178" fontId="4" fillId="0" borderId="22" xfId="1" applyNumberFormat="1" applyFont="1" applyFill="1" applyBorder="1" applyAlignment="1">
      <alignment vertical="center"/>
    </xf>
    <xf numFmtId="178" fontId="4" fillId="0" borderId="15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3" fontId="4" fillId="4" borderId="28" xfId="1" applyNumberFormat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vertical="center"/>
    </xf>
    <xf numFmtId="177" fontId="4" fillId="0" borderId="2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29" xfId="0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7" fontId="4" fillId="0" borderId="32" xfId="1" applyNumberFormat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178" fontId="4" fillId="0" borderId="31" xfId="1" applyNumberFormat="1" applyFont="1" applyFill="1" applyBorder="1" applyAlignment="1">
      <alignment vertical="center"/>
    </xf>
    <xf numFmtId="178" fontId="4" fillId="0" borderId="32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77" fontId="4" fillId="0" borderId="34" xfId="1" applyNumberFormat="1" applyFont="1" applyFill="1" applyBorder="1" applyAlignment="1">
      <alignment vertical="center"/>
    </xf>
    <xf numFmtId="3" fontId="4" fillId="4" borderId="35" xfId="1" applyNumberFormat="1" applyFont="1" applyFill="1" applyBorder="1" applyAlignment="1">
      <alignment vertical="center"/>
    </xf>
    <xf numFmtId="3" fontId="4" fillId="0" borderId="32" xfId="1" applyNumberFormat="1" applyFont="1" applyFill="1" applyBorder="1" applyAlignment="1">
      <alignment vertical="center"/>
    </xf>
    <xf numFmtId="177" fontId="4" fillId="0" borderId="36" xfId="1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7" fontId="4" fillId="0" borderId="40" xfId="1" applyNumberFormat="1" applyFont="1" applyFill="1" applyBorder="1" applyAlignment="1">
      <alignment vertical="center"/>
    </xf>
    <xf numFmtId="38" fontId="4" fillId="0" borderId="42" xfId="1" applyFont="1" applyFill="1" applyBorder="1" applyAlignment="1">
      <alignment vertical="center"/>
    </xf>
    <xf numFmtId="177" fontId="4" fillId="0" borderId="43" xfId="1" applyNumberFormat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177" fontId="4" fillId="0" borderId="41" xfId="1" applyNumberFormat="1" applyFont="1" applyFill="1" applyBorder="1" applyAlignment="1">
      <alignment vertical="center"/>
    </xf>
    <xf numFmtId="38" fontId="4" fillId="0" borderId="39" xfId="1" applyFont="1" applyFill="1" applyBorder="1" applyAlignment="1">
      <alignment vertical="center"/>
    </xf>
    <xf numFmtId="178" fontId="4" fillId="0" borderId="39" xfId="1" applyNumberFormat="1" applyFont="1" applyFill="1" applyBorder="1" applyAlignment="1">
      <alignment vertical="center"/>
    </xf>
    <xf numFmtId="178" fontId="4" fillId="0" borderId="40" xfId="1" applyNumberFormat="1" applyFont="1" applyFill="1" applyBorder="1" applyAlignment="1">
      <alignment vertical="center"/>
    </xf>
    <xf numFmtId="38" fontId="4" fillId="0" borderId="43" xfId="1" applyFont="1" applyFill="1" applyBorder="1" applyAlignment="1">
      <alignment vertical="center"/>
    </xf>
    <xf numFmtId="177" fontId="4" fillId="0" borderId="44" xfId="1" applyNumberFormat="1" applyFont="1" applyFill="1" applyBorder="1" applyAlignment="1">
      <alignment vertical="center"/>
    </xf>
    <xf numFmtId="3" fontId="4" fillId="4" borderId="45" xfId="1" applyNumberFormat="1" applyFont="1" applyFill="1" applyBorder="1" applyAlignment="1">
      <alignment vertical="center"/>
    </xf>
    <xf numFmtId="3" fontId="4" fillId="0" borderId="40" xfId="1" applyNumberFormat="1" applyFont="1" applyFill="1" applyBorder="1" applyAlignment="1">
      <alignment vertical="center"/>
    </xf>
    <xf numFmtId="177" fontId="4" fillId="0" borderId="46" xfId="1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7" fontId="4" fillId="0" borderId="48" xfId="1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8" fontId="4" fillId="0" borderId="42" xfId="1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8" fontId="4" fillId="0" borderId="33" xfId="1" applyNumberFormat="1" applyFont="1" applyFill="1" applyBorder="1" applyAlignment="1">
      <alignment vertical="center"/>
    </xf>
    <xf numFmtId="177" fontId="4" fillId="0" borderId="49" xfId="1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7" fontId="4" fillId="0" borderId="50" xfId="1" applyNumberFormat="1" applyFont="1" applyFill="1" applyBorder="1" applyAlignment="1">
      <alignment vertical="center"/>
    </xf>
    <xf numFmtId="38" fontId="4" fillId="0" borderId="51" xfId="1" applyFont="1" applyFill="1" applyBorder="1" applyAlignment="1">
      <alignment vertical="center"/>
    </xf>
    <xf numFmtId="177" fontId="4" fillId="0" borderId="52" xfId="1" applyNumberFormat="1" applyFont="1" applyFill="1" applyBorder="1" applyAlignment="1">
      <alignment vertical="center"/>
    </xf>
    <xf numFmtId="177" fontId="4" fillId="0" borderId="53" xfId="1" applyNumberFormat="1" applyFont="1" applyFill="1" applyBorder="1" applyAlignment="1">
      <alignment vertical="center"/>
    </xf>
    <xf numFmtId="178" fontId="4" fillId="0" borderId="51" xfId="1" applyNumberFormat="1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176" fontId="0" fillId="0" borderId="55" xfId="0" applyNumberFormat="1" applyFill="1" applyBorder="1" applyAlignment="1">
      <alignment vertical="center"/>
    </xf>
    <xf numFmtId="176" fontId="4" fillId="0" borderId="56" xfId="0" applyNumberFormat="1" applyFont="1" applyFill="1" applyBorder="1" applyAlignment="1">
      <alignment vertical="center"/>
    </xf>
    <xf numFmtId="176" fontId="4" fillId="0" borderId="57" xfId="0" applyNumberFormat="1" applyFont="1" applyFill="1" applyBorder="1" applyAlignment="1">
      <alignment vertical="center"/>
    </xf>
    <xf numFmtId="176" fontId="4" fillId="0" borderId="58" xfId="0" applyNumberFormat="1" applyFont="1" applyFill="1" applyBorder="1" applyAlignment="1">
      <alignment vertical="center"/>
    </xf>
    <xf numFmtId="177" fontId="4" fillId="0" borderId="57" xfId="1" applyNumberFormat="1" applyFont="1" applyFill="1" applyBorder="1" applyAlignment="1">
      <alignment vertical="center"/>
    </xf>
    <xf numFmtId="177" fontId="4" fillId="0" borderId="59" xfId="1" applyNumberFormat="1" applyFont="1" applyFill="1" applyBorder="1" applyAlignment="1">
      <alignment vertical="center"/>
    </xf>
    <xf numFmtId="177" fontId="4" fillId="0" borderId="60" xfId="1" applyNumberFormat="1" applyFont="1" applyFill="1" applyBorder="1" applyAlignment="1">
      <alignment vertical="center"/>
    </xf>
    <xf numFmtId="177" fontId="4" fillId="0" borderId="58" xfId="1" applyNumberFormat="1" applyFont="1" applyFill="1" applyBorder="1" applyAlignment="1">
      <alignment vertical="center"/>
    </xf>
    <xf numFmtId="38" fontId="4" fillId="0" borderId="61" xfId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38" fontId="4" fillId="0" borderId="62" xfId="1" applyFont="1" applyFill="1" applyBorder="1" applyAlignment="1">
      <alignment vertical="center"/>
    </xf>
    <xf numFmtId="3" fontId="4" fillId="0" borderId="39" xfId="1" applyNumberFormat="1" applyFont="1" applyFill="1" applyBorder="1" applyAlignment="1">
      <alignment vertical="center"/>
    </xf>
    <xf numFmtId="177" fontId="4" fillId="0" borderId="63" xfId="1" applyNumberFormat="1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176" fontId="0" fillId="0" borderId="65" xfId="0" applyNumberFormat="1" applyFill="1" applyBorder="1" applyAlignment="1">
      <alignment vertical="center"/>
    </xf>
    <xf numFmtId="176" fontId="4" fillId="0" borderId="66" xfId="0" applyNumberFormat="1" applyFont="1" applyFill="1" applyBorder="1" applyAlignment="1">
      <alignment vertical="center"/>
    </xf>
    <xf numFmtId="176" fontId="4" fillId="0" borderId="67" xfId="0" applyNumberFormat="1" applyFont="1" applyFill="1" applyBorder="1" applyAlignment="1">
      <alignment vertical="center"/>
    </xf>
    <xf numFmtId="176" fontId="4" fillId="0" borderId="68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67" xfId="1" applyNumberFormat="1" applyFont="1" applyFill="1" applyBorder="1" applyAlignment="1">
      <alignment vertical="center"/>
    </xf>
    <xf numFmtId="38" fontId="4" fillId="0" borderId="69" xfId="1" applyFont="1" applyFill="1" applyBorder="1" applyAlignment="1">
      <alignment vertical="center"/>
    </xf>
    <xf numFmtId="177" fontId="4" fillId="0" borderId="70" xfId="1" applyNumberFormat="1" applyFont="1" applyFill="1" applyBorder="1" applyAlignment="1">
      <alignment vertical="center"/>
    </xf>
    <xf numFmtId="38" fontId="4" fillId="0" borderId="71" xfId="1" applyFont="1" applyFill="1" applyBorder="1" applyAlignment="1">
      <alignment vertical="center"/>
    </xf>
    <xf numFmtId="177" fontId="4" fillId="0" borderId="68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178" fontId="4" fillId="0" borderId="69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176" fontId="4" fillId="0" borderId="71" xfId="0" applyNumberFormat="1" applyFont="1" applyFill="1" applyBorder="1" applyAlignment="1">
      <alignment vertical="center"/>
    </xf>
    <xf numFmtId="3" fontId="4" fillId="0" borderId="14" xfId="1" applyNumberFormat="1" applyFont="1" applyFill="1" applyBorder="1" applyAlignment="1">
      <alignment vertical="center"/>
    </xf>
    <xf numFmtId="3" fontId="4" fillId="0" borderId="71" xfId="1" applyNumberFormat="1" applyFont="1" applyFill="1" applyBorder="1" applyAlignment="1">
      <alignment vertical="center"/>
    </xf>
    <xf numFmtId="177" fontId="4" fillId="0" borderId="72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73" xfId="0" applyFont="1" applyFill="1" applyBorder="1" applyAlignment="1">
      <alignment vertical="center"/>
    </xf>
    <xf numFmtId="176" fontId="0" fillId="0" borderId="74" xfId="0" applyNumberFormat="1" applyFill="1" applyBorder="1" applyAlignment="1">
      <alignment vertical="center"/>
    </xf>
    <xf numFmtId="176" fontId="4" fillId="0" borderId="75" xfId="0" applyNumberFormat="1" applyFont="1" applyFill="1" applyBorder="1" applyAlignment="1">
      <alignment vertical="center"/>
    </xf>
    <xf numFmtId="176" fontId="4" fillId="0" borderId="76" xfId="0" applyNumberFormat="1" applyFont="1" applyFill="1" applyBorder="1" applyAlignment="1">
      <alignment vertical="center"/>
    </xf>
    <xf numFmtId="176" fontId="4" fillId="0" borderId="77" xfId="0" applyNumberFormat="1" applyFont="1" applyFill="1" applyBorder="1" applyAlignment="1">
      <alignment vertical="center"/>
    </xf>
    <xf numFmtId="177" fontId="4" fillId="0" borderId="76" xfId="1" applyNumberFormat="1" applyFont="1" applyFill="1" applyBorder="1" applyAlignment="1">
      <alignment vertical="center"/>
    </xf>
    <xf numFmtId="38" fontId="4" fillId="0" borderId="78" xfId="1" applyFont="1" applyFill="1" applyBorder="1" applyAlignment="1">
      <alignment vertical="center"/>
    </xf>
    <xf numFmtId="177" fontId="4" fillId="0" borderId="79" xfId="1" applyNumberFormat="1" applyFont="1" applyFill="1" applyBorder="1" applyAlignment="1">
      <alignment vertical="center"/>
    </xf>
    <xf numFmtId="38" fontId="4" fillId="0" borderId="76" xfId="1" applyFont="1" applyFill="1" applyBorder="1" applyAlignment="1">
      <alignment vertical="center"/>
    </xf>
    <xf numFmtId="177" fontId="4" fillId="0" borderId="77" xfId="1" applyNumberFormat="1" applyFont="1" applyFill="1" applyBorder="1" applyAlignment="1">
      <alignment vertical="center"/>
    </xf>
    <xf numFmtId="38" fontId="4" fillId="0" borderId="75" xfId="1" applyFont="1" applyFill="1" applyBorder="1" applyAlignment="1">
      <alignment vertical="center"/>
    </xf>
    <xf numFmtId="179" fontId="4" fillId="0" borderId="75" xfId="1" applyNumberFormat="1" applyFont="1" applyFill="1" applyBorder="1" applyAlignment="1">
      <alignment vertical="center"/>
    </xf>
    <xf numFmtId="179" fontId="4" fillId="0" borderId="78" xfId="1" applyNumberFormat="1" applyFont="1" applyFill="1" applyBorder="1" applyAlignment="1">
      <alignment vertical="center"/>
    </xf>
    <xf numFmtId="177" fontId="4" fillId="0" borderId="80" xfId="1" applyNumberFormat="1" applyFont="1" applyFill="1" applyBorder="1" applyAlignment="1">
      <alignment vertical="center"/>
    </xf>
    <xf numFmtId="3" fontId="4" fillId="0" borderId="75" xfId="1" applyNumberFormat="1" applyFont="1" applyFill="1" applyBorder="1" applyAlignment="1">
      <alignment vertical="center"/>
    </xf>
    <xf numFmtId="3" fontId="4" fillId="0" borderId="76" xfId="1" applyNumberFormat="1" applyFont="1" applyFill="1" applyBorder="1" applyAlignment="1">
      <alignment vertical="center"/>
    </xf>
    <xf numFmtId="177" fontId="4" fillId="0" borderId="81" xfId="1" applyNumberFormat="1" applyFont="1" applyFill="1" applyBorder="1" applyAlignment="1">
      <alignment vertical="center"/>
    </xf>
    <xf numFmtId="0" fontId="0" fillId="0" borderId="4" xfId="0" applyFill="1" applyBorder="1"/>
    <xf numFmtId="0" fontId="0" fillId="0" borderId="0" xfId="0" applyFill="1" applyBorder="1"/>
  </cellXfs>
  <cellStyles count="2">
    <cellStyle name="桁区切り" xfId="1" builtinId="6"/>
    <cellStyle name="標準" xfId="0" builtinId="0"/>
  </cellStyles>
  <dxfs count="10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"/>
  <sheetViews>
    <sheetView showGridLines="0" tabSelected="1" view="pageBreakPreview" zoomScale="75" zoomScaleNormal="85" zoomScaleSheetLayoutView="75" workbookViewId="0">
      <pane xSplit="5" ySplit="6" topLeftCell="F7" activePane="bottomRight" state="frozen"/>
      <selection pane="topRight" activeCell="F1" sqref="F1"/>
      <selection pane="bottomLeft" activeCell="A5" sqref="A5"/>
      <selection pane="bottomRight" sqref="A1:P1"/>
    </sheetView>
  </sheetViews>
  <sheetFormatPr defaultRowHeight="13.5" x14ac:dyDescent="0.15"/>
  <cols>
    <col min="1" max="1" width="15" style="4" customWidth="1"/>
    <col min="2" max="2" width="13.375" style="4" hidden="1" customWidth="1"/>
    <col min="3" max="3" width="15.5" style="4" bestFit="1" customWidth="1"/>
    <col min="4" max="5" width="13.375" style="4" bestFit="1" customWidth="1"/>
    <col min="6" max="6" width="8.875" style="4" customWidth="1"/>
    <col min="7" max="7" width="8.875" style="4" hidden="1" customWidth="1"/>
    <col min="8" max="8" width="8.875" style="4" customWidth="1"/>
    <col min="9" max="9" width="11.5" style="4" hidden="1" customWidth="1"/>
    <col min="10" max="10" width="8.875" style="4" customWidth="1"/>
    <col min="11" max="11" width="11.5" style="4" hidden="1" customWidth="1"/>
    <col min="12" max="18" width="8.875" style="4" customWidth="1"/>
    <col min="19" max="19" width="8.875" style="4" hidden="1" customWidth="1"/>
    <col min="20" max="21" width="7.5" style="4" hidden="1" customWidth="1"/>
    <col min="22" max="22" width="8.875" style="4" customWidth="1"/>
    <col min="23" max="24" width="7.5" style="4" hidden="1" customWidth="1"/>
    <col min="25" max="25" width="8.875" style="4" customWidth="1"/>
    <col min="26" max="27" width="8.875" style="4" hidden="1" customWidth="1"/>
    <col min="28" max="30" width="8.875" style="4" customWidth="1"/>
    <col min="31" max="31" width="9" style="4" customWidth="1"/>
    <col min="32" max="33" width="8.875" style="4" customWidth="1"/>
    <col min="34" max="34" width="8.875" style="4" hidden="1" customWidth="1"/>
    <col min="35" max="35" width="8.875" style="4" customWidth="1"/>
    <col min="36" max="36" width="11.5" style="4" hidden="1" customWidth="1"/>
    <col min="37" max="37" width="8.875" style="4" customWidth="1"/>
    <col min="38" max="38" width="11.5" style="4" hidden="1" customWidth="1"/>
    <col min="39" max="40" width="8.875" style="4" customWidth="1"/>
    <col min="41" max="16384" width="9" style="4"/>
  </cols>
  <sheetData>
    <row r="1" spans="1:40" customFormat="1" ht="19.5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  <c r="T1" s="4"/>
      <c r="U1" s="4"/>
      <c r="V1" s="4"/>
      <c r="W1" s="4"/>
      <c r="X1" s="4"/>
      <c r="Y1" s="4"/>
      <c r="Z1" s="4"/>
      <c r="AA1" s="4"/>
      <c r="AH1" s="4"/>
      <c r="AJ1" s="4"/>
      <c r="AL1" s="4"/>
    </row>
    <row r="2" spans="1:40" customFormat="1" ht="24" customHeight="1" x14ac:dyDescent="0.15">
      <c r="A2" s="5"/>
      <c r="B2" s="6" t="s">
        <v>1</v>
      </c>
      <c r="C2" s="7"/>
      <c r="D2" s="7"/>
      <c r="E2" s="8"/>
      <c r="F2" s="7" t="s">
        <v>2</v>
      </c>
      <c r="G2" s="7"/>
      <c r="H2" s="7"/>
      <c r="I2" s="7"/>
      <c r="J2" s="7"/>
      <c r="K2" s="7"/>
      <c r="L2" s="7"/>
      <c r="M2" s="8"/>
      <c r="N2" s="9" t="s">
        <v>3</v>
      </c>
      <c r="O2" s="10"/>
      <c r="P2" s="11"/>
      <c r="Q2" s="12" t="s">
        <v>4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4"/>
      <c r="AE2" s="6" t="s">
        <v>5</v>
      </c>
      <c r="AF2" s="8"/>
      <c r="AG2" s="6" t="s">
        <v>6</v>
      </c>
      <c r="AH2" s="7"/>
      <c r="AI2" s="7"/>
      <c r="AJ2" s="7"/>
      <c r="AK2" s="7"/>
      <c r="AL2" s="7"/>
      <c r="AM2" s="7"/>
      <c r="AN2" s="15"/>
    </row>
    <row r="3" spans="1:40" customFormat="1" ht="24" customHeight="1" x14ac:dyDescent="0.15">
      <c r="A3" s="16"/>
      <c r="B3" s="17"/>
      <c r="C3" s="18"/>
      <c r="D3" s="18"/>
      <c r="E3" s="19"/>
      <c r="F3" s="18"/>
      <c r="G3" s="18"/>
      <c r="H3" s="18"/>
      <c r="I3" s="18"/>
      <c r="J3" s="18"/>
      <c r="K3" s="18"/>
      <c r="L3" s="18"/>
      <c r="M3" s="19"/>
      <c r="N3" s="20"/>
      <c r="O3" s="21"/>
      <c r="P3" s="22"/>
      <c r="Q3" s="2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/>
      <c r="AE3" s="17"/>
      <c r="AF3" s="19"/>
      <c r="AG3" s="17"/>
      <c r="AH3" s="18"/>
      <c r="AI3" s="18"/>
      <c r="AJ3" s="18"/>
      <c r="AK3" s="18"/>
      <c r="AL3" s="18"/>
      <c r="AM3" s="18"/>
      <c r="AN3" s="26"/>
    </row>
    <row r="4" spans="1:40" s="34" customFormat="1" hidden="1" x14ac:dyDescent="0.15">
      <c r="A4" s="27"/>
      <c r="B4" s="28"/>
      <c r="C4" s="29"/>
      <c r="D4" s="29"/>
      <c r="E4" s="29"/>
      <c r="F4" s="29" t="s">
        <v>7</v>
      </c>
      <c r="G4" s="30"/>
      <c r="H4" s="31" t="s">
        <v>8</v>
      </c>
      <c r="I4" s="30"/>
      <c r="J4" s="31" t="s">
        <v>9</v>
      </c>
      <c r="K4" s="30"/>
      <c r="L4" s="32" t="s">
        <v>10</v>
      </c>
      <c r="M4" s="29"/>
      <c r="N4" s="29"/>
      <c r="O4" s="29"/>
      <c r="P4" s="29"/>
      <c r="Q4" s="29" t="s">
        <v>11</v>
      </c>
      <c r="R4" s="29" t="s">
        <v>12</v>
      </c>
      <c r="S4" s="30"/>
      <c r="T4" s="30"/>
      <c r="U4" s="30"/>
      <c r="V4" s="31" t="s">
        <v>13</v>
      </c>
      <c r="W4" s="30"/>
      <c r="X4" s="30"/>
      <c r="Y4" s="31" t="s">
        <v>14</v>
      </c>
      <c r="Z4" s="31" t="s">
        <v>15</v>
      </c>
      <c r="AA4" s="30"/>
      <c r="AB4" s="32" t="s">
        <v>16</v>
      </c>
      <c r="AC4" s="32" t="s">
        <v>17</v>
      </c>
      <c r="AD4" s="29"/>
      <c r="AE4" s="29"/>
      <c r="AF4" s="29"/>
      <c r="AG4" s="29" t="s">
        <v>18</v>
      </c>
      <c r="AH4" s="30"/>
      <c r="AI4" s="29" t="s">
        <v>19</v>
      </c>
      <c r="AJ4" s="30"/>
      <c r="AK4" s="29" t="s">
        <v>20</v>
      </c>
      <c r="AL4" s="30"/>
      <c r="AM4" s="32" t="s">
        <v>21</v>
      </c>
      <c r="AN4" s="33"/>
    </row>
    <row r="5" spans="1:40" customFormat="1" hidden="1" x14ac:dyDescent="0.15">
      <c r="A5" s="16"/>
      <c r="B5" s="35"/>
      <c r="C5" s="36" t="s">
        <v>22</v>
      </c>
      <c r="D5" s="36" t="s">
        <v>23</v>
      </c>
      <c r="E5" s="36" t="s">
        <v>24</v>
      </c>
      <c r="F5" s="36"/>
      <c r="G5" s="37"/>
      <c r="H5" s="38"/>
      <c r="I5" s="37"/>
      <c r="J5" s="38"/>
      <c r="K5" s="37"/>
      <c r="L5" s="36" t="s">
        <v>25</v>
      </c>
      <c r="M5" s="39" t="s">
        <v>26</v>
      </c>
      <c r="N5" s="36" t="s">
        <v>27</v>
      </c>
      <c r="O5" s="36" t="s">
        <v>28</v>
      </c>
      <c r="P5" s="39" t="s">
        <v>29</v>
      </c>
      <c r="Q5" s="36"/>
      <c r="R5" s="36"/>
      <c r="S5" s="37"/>
      <c r="T5" s="37"/>
      <c r="U5" s="37"/>
      <c r="V5" s="38"/>
      <c r="W5" s="37"/>
      <c r="X5" s="37"/>
      <c r="Y5" s="38"/>
      <c r="Z5" s="38"/>
      <c r="AA5" s="37"/>
      <c r="AB5" s="36" t="s">
        <v>30</v>
      </c>
      <c r="AC5" s="36" t="s">
        <v>31</v>
      </c>
      <c r="AD5" s="39" t="s">
        <v>32</v>
      </c>
      <c r="AE5" s="36" t="s">
        <v>33</v>
      </c>
      <c r="AF5" s="39" t="s">
        <v>34</v>
      </c>
      <c r="AG5" s="36"/>
      <c r="AH5" s="37"/>
      <c r="AI5" s="36"/>
      <c r="AJ5" s="37"/>
      <c r="AK5" s="36"/>
      <c r="AL5" s="37"/>
      <c r="AM5" s="36" t="s">
        <v>35</v>
      </c>
      <c r="AN5" s="40" t="s">
        <v>36</v>
      </c>
    </row>
    <row r="6" spans="1:40" s="56" customFormat="1" ht="44.25" customHeight="1" x14ac:dyDescent="0.15">
      <c r="A6" s="41"/>
      <c r="B6" s="42" t="s">
        <v>37</v>
      </c>
      <c r="C6" s="43" t="s">
        <v>38</v>
      </c>
      <c r="D6" s="44" t="s">
        <v>39</v>
      </c>
      <c r="E6" s="45" t="s">
        <v>40</v>
      </c>
      <c r="F6" s="46" t="s">
        <v>41</v>
      </c>
      <c r="G6" s="44" t="s">
        <v>42</v>
      </c>
      <c r="H6" s="43" t="s">
        <v>43</v>
      </c>
      <c r="I6" s="47" t="s">
        <v>44</v>
      </c>
      <c r="J6" s="44" t="s">
        <v>45</v>
      </c>
      <c r="K6" s="44" t="s">
        <v>46</v>
      </c>
      <c r="L6" s="43" t="s">
        <v>47</v>
      </c>
      <c r="M6" s="48" t="s">
        <v>48</v>
      </c>
      <c r="N6" s="44" t="s">
        <v>49</v>
      </c>
      <c r="O6" s="44" t="s">
        <v>50</v>
      </c>
      <c r="P6" s="49" t="s">
        <v>51</v>
      </c>
      <c r="Q6" s="50" t="s">
        <v>52</v>
      </c>
      <c r="R6" s="50" t="s">
        <v>53</v>
      </c>
      <c r="S6" s="45" t="s">
        <v>54</v>
      </c>
      <c r="T6" s="51" t="s">
        <v>55</v>
      </c>
      <c r="U6" s="52" t="s">
        <v>56</v>
      </c>
      <c r="V6" s="44" t="s">
        <v>57</v>
      </c>
      <c r="W6" s="51" t="s">
        <v>55</v>
      </c>
      <c r="X6" s="52" t="s">
        <v>56</v>
      </c>
      <c r="Y6" s="44" t="s">
        <v>58</v>
      </c>
      <c r="Z6" s="44"/>
      <c r="AA6" s="47" t="s">
        <v>59</v>
      </c>
      <c r="AB6" s="44" t="s">
        <v>60</v>
      </c>
      <c r="AC6" s="44" t="s">
        <v>61</v>
      </c>
      <c r="AD6" s="48" t="s">
        <v>51</v>
      </c>
      <c r="AE6" s="51" t="s">
        <v>62</v>
      </c>
      <c r="AF6" s="49" t="s">
        <v>48</v>
      </c>
      <c r="AG6" s="51" t="s">
        <v>41</v>
      </c>
      <c r="AH6" s="47" t="s">
        <v>42</v>
      </c>
      <c r="AI6" s="53" t="s">
        <v>63</v>
      </c>
      <c r="AJ6" s="47" t="s">
        <v>64</v>
      </c>
      <c r="AK6" s="54" t="s">
        <v>65</v>
      </c>
      <c r="AL6" s="47" t="s">
        <v>66</v>
      </c>
      <c r="AM6" s="53" t="s">
        <v>47</v>
      </c>
      <c r="AN6" s="55" t="s">
        <v>48</v>
      </c>
    </row>
    <row r="7" spans="1:40" s="77" customFormat="1" ht="30" customHeight="1" x14ac:dyDescent="0.15">
      <c r="A7" s="57" t="s">
        <v>67</v>
      </c>
      <c r="B7" s="58">
        <v>25386</v>
      </c>
      <c r="C7" s="59">
        <f t="shared" ref="C7:C24" si="0">B7+D7</f>
        <v>65559</v>
      </c>
      <c r="D7" s="60">
        <v>40173</v>
      </c>
      <c r="E7" s="61">
        <v>55818</v>
      </c>
      <c r="F7" s="62">
        <v>53</v>
      </c>
      <c r="G7" s="63">
        <f t="shared" ref="G7:G24" si="1">F7/$C7</f>
        <v>8.0843209933037421E-4</v>
      </c>
      <c r="H7" s="64">
        <v>3922</v>
      </c>
      <c r="I7" s="65">
        <f t="shared" ref="I7:I24" si="2">H7/$C7</f>
        <v>5.9823975350447686E-2</v>
      </c>
      <c r="J7" s="66">
        <v>770</v>
      </c>
      <c r="K7" s="63">
        <f t="shared" ref="K7:K24" si="3">J7/$C7</f>
        <v>1.1745145594045058E-2</v>
      </c>
      <c r="L7" s="64">
        <f t="shared" ref="L7:L24" si="4">F7+H7+J7</f>
        <v>4745</v>
      </c>
      <c r="M7" s="67">
        <f t="shared" ref="M7:M24" si="5">L7/$C7</f>
        <v>7.2377553043823123E-2</v>
      </c>
      <c r="N7" s="68">
        <v>8498</v>
      </c>
      <c r="O7" s="66">
        <v>8123</v>
      </c>
      <c r="P7" s="67">
        <f t="shared" ref="P7:P24" si="6">(N7+O7)/$E7</f>
        <v>0.29777132824536889</v>
      </c>
      <c r="Q7" s="69">
        <v>0</v>
      </c>
      <c r="R7" s="70">
        <v>0</v>
      </c>
      <c r="S7" s="67">
        <f t="shared" ref="S7:S24" si="7">(Q7+R7)/$D7</f>
        <v>0</v>
      </c>
      <c r="T7" s="68">
        <v>394</v>
      </c>
      <c r="U7" s="71">
        <v>4449</v>
      </c>
      <c r="V7" s="72">
        <v>4637</v>
      </c>
      <c r="W7" s="68">
        <v>135</v>
      </c>
      <c r="X7" s="71">
        <v>4502</v>
      </c>
      <c r="Y7" s="72">
        <v>3930</v>
      </c>
      <c r="Z7" s="66"/>
      <c r="AA7" s="63">
        <f t="shared" ref="AA7:AA24" si="8">(V7+Y7)/$D7</f>
        <v>0.21325268214970253</v>
      </c>
      <c r="AB7" s="64">
        <f t="shared" ref="AB7:AB27" si="9">Q7+V7</f>
        <v>4637</v>
      </c>
      <c r="AC7" s="66">
        <v>4637</v>
      </c>
      <c r="AD7" s="73">
        <f t="shared" ref="AD7:AD24" si="10">(AB7+AC7)/$D7</f>
        <v>0.23085156697284245</v>
      </c>
      <c r="AE7" s="68">
        <v>9476</v>
      </c>
      <c r="AF7" s="67">
        <f t="shared" ref="AF7:AF24" si="11">AE7/$C7</f>
        <v>0.14454155798593632</v>
      </c>
      <c r="AG7" s="74">
        <v>168</v>
      </c>
      <c r="AH7" s="65">
        <f t="shared" ref="AH7:AH24" si="12">AG7/$C7</f>
        <v>2.562577220518922E-3</v>
      </c>
      <c r="AI7" s="75">
        <v>83</v>
      </c>
      <c r="AJ7" s="65">
        <f t="shared" ref="AJ7:AJ24" si="13">AI7/$C7</f>
        <v>1.2660351744230387E-3</v>
      </c>
      <c r="AK7" s="66">
        <v>5683</v>
      </c>
      <c r="AL7" s="65">
        <f t="shared" ref="AL7:AL24" si="14">AK7/$C7</f>
        <v>8.6685275858387104E-2</v>
      </c>
      <c r="AM7" s="66">
        <f t="shared" ref="AM7:AM27" si="15">AG7+AI7+AK7</f>
        <v>5934</v>
      </c>
      <c r="AN7" s="76">
        <f t="shared" ref="AN7:AN24" si="16">AM7/$C7</f>
        <v>9.0513888253329067E-2</v>
      </c>
    </row>
    <row r="8" spans="1:40" s="77" customFormat="1" ht="30" customHeight="1" x14ac:dyDescent="0.15">
      <c r="A8" s="78" t="s">
        <v>68</v>
      </c>
      <c r="B8" s="79">
        <v>21423</v>
      </c>
      <c r="C8" s="80">
        <f t="shared" si="0"/>
        <v>58249</v>
      </c>
      <c r="D8" s="81">
        <v>36826</v>
      </c>
      <c r="E8" s="82">
        <v>50802</v>
      </c>
      <c r="F8" s="80">
        <v>116</v>
      </c>
      <c r="G8" s="83">
        <f t="shared" si="1"/>
        <v>1.9914504970042404E-3</v>
      </c>
      <c r="H8" s="84">
        <v>2482</v>
      </c>
      <c r="I8" s="85">
        <f t="shared" si="2"/>
        <v>4.2610173565211421E-2</v>
      </c>
      <c r="J8" s="86">
        <v>505</v>
      </c>
      <c r="K8" s="83">
        <f t="shared" si="3"/>
        <v>8.66967673264777E-3</v>
      </c>
      <c r="L8" s="84">
        <f t="shared" si="4"/>
        <v>3103</v>
      </c>
      <c r="M8" s="87">
        <f t="shared" si="5"/>
        <v>5.3271300794863433E-2</v>
      </c>
      <c r="N8" s="88">
        <v>7449</v>
      </c>
      <c r="O8" s="86">
        <v>7564</v>
      </c>
      <c r="P8" s="87">
        <f t="shared" si="6"/>
        <v>0.29551986142277864</v>
      </c>
      <c r="Q8" s="89">
        <v>0</v>
      </c>
      <c r="R8" s="90">
        <v>0</v>
      </c>
      <c r="S8" s="87">
        <f t="shared" si="7"/>
        <v>0</v>
      </c>
      <c r="T8" s="88">
        <v>247</v>
      </c>
      <c r="U8" s="91">
        <v>4078</v>
      </c>
      <c r="V8" s="81">
        <v>3929</v>
      </c>
      <c r="W8" s="88">
        <v>163</v>
      </c>
      <c r="X8" s="91">
        <v>3766</v>
      </c>
      <c r="Y8" s="81">
        <v>3368</v>
      </c>
      <c r="Z8" s="86"/>
      <c r="AA8" s="83">
        <f t="shared" si="8"/>
        <v>0.19814804757508281</v>
      </c>
      <c r="AB8" s="84">
        <f t="shared" si="9"/>
        <v>3929</v>
      </c>
      <c r="AC8" s="84">
        <f t="shared" ref="AC8:AC24" si="17">R8+Y8</f>
        <v>3368</v>
      </c>
      <c r="AD8" s="92">
        <f t="shared" si="10"/>
        <v>0.19814804757508281</v>
      </c>
      <c r="AE8" s="88">
        <v>7832</v>
      </c>
      <c r="AF8" s="87">
        <f t="shared" si="11"/>
        <v>0.13445724390118285</v>
      </c>
      <c r="AG8" s="93">
        <v>168</v>
      </c>
      <c r="AH8" s="85">
        <f t="shared" si="12"/>
        <v>2.8841696853164861E-3</v>
      </c>
      <c r="AI8" s="94">
        <v>387</v>
      </c>
      <c r="AJ8" s="85">
        <f t="shared" si="13"/>
        <v>6.6438908822469053E-3</v>
      </c>
      <c r="AK8" s="86">
        <v>4672</v>
      </c>
      <c r="AL8" s="85">
        <f t="shared" si="14"/>
        <v>8.0207385534515618E-2</v>
      </c>
      <c r="AM8" s="86">
        <f t="shared" si="15"/>
        <v>5227</v>
      </c>
      <c r="AN8" s="95">
        <f t="shared" si="16"/>
        <v>8.9735446102079008E-2</v>
      </c>
    </row>
    <row r="9" spans="1:40" s="77" customFormat="1" ht="30" customHeight="1" x14ac:dyDescent="0.15">
      <c r="A9" s="96" t="s">
        <v>69</v>
      </c>
      <c r="B9" s="97">
        <v>8938</v>
      </c>
      <c r="C9" s="98">
        <f t="shared" si="0"/>
        <v>24017</v>
      </c>
      <c r="D9" s="99">
        <v>15079</v>
      </c>
      <c r="E9" s="100">
        <v>21122</v>
      </c>
      <c r="F9" s="98">
        <v>29</v>
      </c>
      <c r="G9" s="101">
        <f t="shared" si="1"/>
        <v>1.2074780363908898E-3</v>
      </c>
      <c r="H9" s="102">
        <v>1297</v>
      </c>
      <c r="I9" s="103">
        <f t="shared" si="2"/>
        <v>5.400341424824083E-2</v>
      </c>
      <c r="J9" s="104">
        <v>327</v>
      </c>
      <c r="K9" s="101">
        <f t="shared" si="3"/>
        <v>1.3615355789648998E-2</v>
      </c>
      <c r="L9" s="102">
        <f t="shared" si="4"/>
        <v>1653</v>
      </c>
      <c r="M9" s="105">
        <f t="shared" si="5"/>
        <v>6.8826248074280713E-2</v>
      </c>
      <c r="N9" s="106">
        <v>3089</v>
      </c>
      <c r="O9" s="104">
        <v>3006</v>
      </c>
      <c r="P9" s="105">
        <f t="shared" si="6"/>
        <v>0.28856168923397407</v>
      </c>
      <c r="Q9" s="107">
        <v>0</v>
      </c>
      <c r="R9" s="108">
        <v>0</v>
      </c>
      <c r="S9" s="105">
        <f t="shared" si="7"/>
        <v>0</v>
      </c>
      <c r="T9" s="106">
        <v>122</v>
      </c>
      <c r="U9" s="109">
        <v>1761</v>
      </c>
      <c r="V9" s="99">
        <v>1803</v>
      </c>
      <c r="W9" s="106">
        <v>113</v>
      </c>
      <c r="X9" s="109">
        <v>1690</v>
      </c>
      <c r="Y9" s="99">
        <v>1532</v>
      </c>
      <c r="Z9" s="104"/>
      <c r="AA9" s="101">
        <f t="shared" si="8"/>
        <v>0.22116851250082897</v>
      </c>
      <c r="AB9" s="102">
        <f t="shared" si="9"/>
        <v>1803</v>
      </c>
      <c r="AC9" s="102">
        <f t="shared" si="17"/>
        <v>1532</v>
      </c>
      <c r="AD9" s="110">
        <f t="shared" si="10"/>
        <v>0.22116851250082897</v>
      </c>
      <c r="AE9" s="106">
        <v>3102</v>
      </c>
      <c r="AF9" s="105">
        <f t="shared" si="11"/>
        <v>0.12915851272015655</v>
      </c>
      <c r="AG9" s="111">
        <v>100</v>
      </c>
      <c r="AH9" s="103">
        <f t="shared" si="12"/>
        <v>4.1637173668651372E-3</v>
      </c>
      <c r="AI9" s="112">
        <v>77</v>
      </c>
      <c r="AJ9" s="103">
        <f t="shared" si="13"/>
        <v>3.2060623724861556E-3</v>
      </c>
      <c r="AK9" s="104">
        <v>2108</v>
      </c>
      <c r="AL9" s="103">
        <f t="shared" si="14"/>
        <v>8.7771162093517097E-2</v>
      </c>
      <c r="AM9" s="104">
        <f t="shared" si="15"/>
        <v>2285</v>
      </c>
      <c r="AN9" s="113">
        <f t="shared" si="16"/>
        <v>9.5140941832868378E-2</v>
      </c>
    </row>
    <row r="10" spans="1:40" s="77" customFormat="1" ht="30" customHeight="1" x14ac:dyDescent="0.15">
      <c r="A10" s="78" t="s">
        <v>70</v>
      </c>
      <c r="B10" s="114">
        <v>20433</v>
      </c>
      <c r="C10" s="80">
        <f t="shared" si="0"/>
        <v>43392</v>
      </c>
      <c r="D10" s="81">
        <v>22959</v>
      </c>
      <c r="E10" s="82">
        <v>31181</v>
      </c>
      <c r="F10" s="80">
        <v>101</v>
      </c>
      <c r="G10" s="83">
        <f t="shared" si="1"/>
        <v>2.3276179941002948E-3</v>
      </c>
      <c r="H10" s="84">
        <v>1975</v>
      </c>
      <c r="I10" s="85">
        <f t="shared" si="2"/>
        <v>4.5515302359882007E-2</v>
      </c>
      <c r="J10" s="86">
        <v>614</v>
      </c>
      <c r="K10" s="83">
        <f t="shared" si="3"/>
        <v>1.4150073746312684E-2</v>
      </c>
      <c r="L10" s="84">
        <f t="shared" si="4"/>
        <v>2690</v>
      </c>
      <c r="M10" s="87">
        <f t="shared" si="5"/>
        <v>6.1992994100294983E-2</v>
      </c>
      <c r="N10" s="88">
        <v>4805</v>
      </c>
      <c r="O10" s="86">
        <v>4716</v>
      </c>
      <c r="P10" s="87">
        <f t="shared" si="6"/>
        <v>0.30534620441935795</v>
      </c>
      <c r="Q10" s="89">
        <v>1</v>
      </c>
      <c r="R10" s="90">
        <v>1</v>
      </c>
      <c r="S10" s="87">
        <f t="shared" si="7"/>
        <v>8.7111808005575154E-5</v>
      </c>
      <c r="T10" s="88">
        <v>144</v>
      </c>
      <c r="U10" s="91">
        <v>3007</v>
      </c>
      <c r="V10" s="81">
        <v>2563</v>
      </c>
      <c r="W10" s="88">
        <v>124</v>
      </c>
      <c r="X10" s="91">
        <v>2439</v>
      </c>
      <c r="Y10" s="81">
        <v>2405</v>
      </c>
      <c r="Z10" s="86"/>
      <c r="AA10" s="83">
        <f t="shared" si="8"/>
        <v>0.21638573108584869</v>
      </c>
      <c r="AB10" s="84">
        <f t="shared" si="9"/>
        <v>2564</v>
      </c>
      <c r="AC10" s="84">
        <f t="shared" si="17"/>
        <v>2406</v>
      </c>
      <c r="AD10" s="87">
        <f t="shared" si="10"/>
        <v>0.21647284289385427</v>
      </c>
      <c r="AE10" s="88">
        <v>5125</v>
      </c>
      <c r="AF10" s="87">
        <f t="shared" si="11"/>
        <v>0.11810932890855458</v>
      </c>
      <c r="AG10" s="93">
        <v>158</v>
      </c>
      <c r="AH10" s="85">
        <f t="shared" si="12"/>
        <v>3.6412241887905606E-3</v>
      </c>
      <c r="AI10" s="94">
        <v>46</v>
      </c>
      <c r="AJ10" s="85">
        <f t="shared" si="13"/>
        <v>1.0601032448377581E-3</v>
      </c>
      <c r="AK10" s="86">
        <v>3416</v>
      </c>
      <c r="AL10" s="85">
        <f t="shared" si="14"/>
        <v>7.8724188790560479E-2</v>
      </c>
      <c r="AM10" s="86">
        <f t="shared" si="15"/>
        <v>3620</v>
      </c>
      <c r="AN10" s="115">
        <f t="shared" si="16"/>
        <v>8.3425516224188784E-2</v>
      </c>
    </row>
    <row r="11" spans="1:40" s="77" customFormat="1" ht="30" customHeight="1" x14ac:dyDescent="0.15">
      <c r="A11" s="78" t="s">
        <v>71</v>
      </c>
      <c r="B11" s="79">
        <v>22020</v>
      </c>
      <c r="C11" s="80">
        <f t="shared" si="0"/>
        <v>57295</v>
      </c>
      <c r="D11" s="81">
        <v>35275</v>
      </c>
      <c r="E11" s="82">
        <v>45882</v>
      </c>
      <c r="F11" s="80">
        <v>136</v>
      </c>
      <c r="G11" s="83">
        <f t="shared" si="1"/>
        <v>2.3736800767955317E-3</v>
      </c>
      <c r="H11" s="84">
        <v>1762</v>
      </c>
      <c r="I11" s="85">
        <f t="shared" si="2"/>
        <v>3.0753119818483287E-2</v>
      </c>
      <c r="J11" s="86">
        <v>832</v>
      </c>
      <c r="K11" s="83">
        <f t="shared" si="3"/>
        <v>1.4521336940396196E-2</v>
      </c>
      <c r="L11" s="84">
        <f t="shared" si="4"/>
        <v>2730</v>
      </c>
      <c r="M11" s="87">
        <f t="shared" si="5"/>
        <v>4.7648136835675016E-2</v>
      </c>
      <c r="N11" s="88">
        <v>5936</v>
      </c>
      <c r="O11" s="86">
        <v>5847</v>
      </c>
      <c r="P11" s="87">
        <f t="shared" si="6"/>
        <v>0.25681094982781921</v>
      </c>
      <c r="Q11" s="89">
        <v>255</v>
      </c>
      <c r="R11" s="90">
        <f>234+21</f>
        <v>255</v>
      </c>
      <c r="S11" s="87">
        <f t="shared" si="7"/>
        <v>1.4457831325301205E-2</v>
      </c>
      <c r="T11" s="88">
        <v>493</v>
      </c>
      <c r="U11" s="91">
        <v>3001</v>
      </c>
      <c r="V11" s="81">
        <v>3126</v>
      </c>
      <c r="W11" s="88">
        <v>493</v>
      </c>
      <c r="X11" s="91">
        <v>2633</v>
      </c>
      <c r="Y11" s="81">
        <v>2987</v>
      </c>
      <c r="Z11" s="86"/>
      <c r="AA11" s="83">
        <f t="shared" si="8"/>
        <v>0.17329553508150247</v>
      </c>
      <c r="AB11" s="84">
        <f t="shared" si="9"/>
        <v>3381</v>
      </c>
      <c r="AC11" s="84">
        <f t="shared" si="17"/>
        <v>3242</v>
      </c>
      <c r="AD11" s="92">
        <f t="shared" si="10"/>
        <v>0.18775336640680368</v>
      </c>
      <c r="AE11" s="88">
        <v>6883</v>
      </c>
      <c r="AF11" s="87">
        <f t="shared" si="11"/>
        <v>0.12013264682782093</v>
      </c>
      <c r="AG11" s="93">
        <v>238</v>
      </c>
      <c r="AH11" s="85">
        <f t="shared" si="12"/>
        <v>4.1539401343921806E-3</v>
      </c>
      <c r="AI11" s="94">
        <v>102</v>
      </c>
      <c r="AJ11" s="83">
        <f t="shared" si="13"/>
        <v>1.7802600575966489E-3</v>
      </c>
      <c r="AK11" s="86">
        <v>3425</v>
      </c>
      <c r="AL11" s="85">
        <f t="shared" si="14"/>
        <v>5.9778340169299241E-2</v>
      </c>
      <c r="AM11" s="86">
        <f t="shared" si="15"/>
        <v>3765</v>
      </c>
      <c r="AN11" s="95">
        <f t="shared" si="16"/>
        <v>6.5712540361288069E-2</v>
      </c>
    </row>
    <row r="12" spans="1:40" s="77" customFormat="1" ht="30" customHeight="1" x14ac:dyDescent="0.15">
      <c r="A12" s="96" t="s">
        <v>72</v>
      </c>
      <c r="B12" s="97">
        <v>24025</v>
      </c>
      <c r="C12" s="98">
        <f t="shared" si="0"/>
        <v>64996</v>
      </c>
      <c r="D12" s="99">
        <v>40971</v>
      </c>
      <c r="E12" s="100">
        <v>52127</v>
      </c>
      <c r="F12" s="116">
        <v>227</v>
      </c>
      <c r="G12" s="101">
        <f t="shared" si="1"/>
        <v>3.4925226167764169E-3</v>
      </c>
      <c r="H12" s="102">
        <v>2806</v>
      </c>
      <c r="I12" s="103">
        <f t="shared" si="2"/>
        <v>4.3171887500769279E-2</v>
      </c>
      <c r="J12" s="104">
        <v>870</v>
      </c>
      <c r="K12" s="101">
        <f t="shared" si="3"/>
        <v>1.3385439103944859E-2</v>
      </c>
      <c r="L12" s="102">
        <f t="shared" si="4"/>
        <v>3903</v>
      </c>
      <c r="M12" s="105">
        <f t="shared" si="5"/>
        <v>6.004984922149055E-2</v>
      </c>
      <c r="N12" s="106">
        <v>6604</v>
      </c>
      <c r="O12" s="104">
        <v>6821</v>
      </c>
      <c r="P12" s="105">
        <f t="shared" si="6"/>
        <v>0.25754407504748017</v>
      </c>
      <c r="Q12" s="107">
        <v>13</v>
      </c>
      <c r="R12" s="117">
        <v>13</v>
      </c>
      <c r="S12" s="110">
        <f t="shared" si="7"/>
        <v>6.3459520148397648E-4</v>
      </c>
      <c r="T12" s="106">
        <v>1203</v>
      </c>
      <c r="U12" s="109">
        <v>3120</v>
      </c>
      <c r="V12" s="99">
        <v>3448</v>
      </c>
      <c r="W12" s="106">
        <v>952</v>
      </c>
      <c r="X12" s="109">
        <v>2496</v>
      </c>
      <c r="Y12" s="99">
        <v>3920</v>
      </c>
      <c r="Z12" s="104"/>
      <c r="AA12" s="103">
        <f t="shared" si="8"/>
        <v>0.17983451709745918</v>
      </c>
      <c r="AB12" s="104">
        <f t="shared" si="9"/>
        <v>3461</v>
      </c>
      <c r="AC12" s="104">
        <f t="shared" si="17"/>
        <v>3933</v>
      </c>
      <c r="AD12" s="110">
        <f t="shared" si="10"/>
        <v>0.18046911229894316</v>
      </c>
      <c r="AE12" s="106">
        <v>9445</v>
      </c>
      <c r="AF12" s="105">
        <f t="shared" si="11"/>
        <v>0.14531663486983815</v>
      </c>
      <c r="AG12" s="111">
        <v>374</v>
      </c>
      <c r="AH12" s="103">
        <f t="shared" si="12"/>
        <v>5.7542002584774444E-3</v>
      </c>
      <c r="AI12" s="112">
        <v>143</v>
      </c>
      <c r="AJ12" s="103">
        <f t="shared" si="13"/>
        <v>2.2001353929472583E-3</v>
      </c>
      <c r="AK12" s="104">
        <v>6286</v>
      </c>
      <c r="AL12" s="103">
        <f t="shared" si="14"/>
        <v>9.6713643916548714E-2</v>
      </c>
      <c r="AM12" s="104">
        <f t="shared" si="15"/>
        <v>6803</v>
      </c>
      <c r="AN12" s="113">
        <f t="shared" si="16"/>
        <v>0.10466797956797341</v>
      </c>
    </row>
    <row r="13" spans="1:40" s="77" customFormat="1" ht="30" customHeight="1" x14ac:dyDescent="0.15">
      <c r="A13" s="78" t="s">
        <v>73</v>
      </c>
      <c r="B13" s="114">
        <v>21175</v>
      </c>
      <c r="C13" s="80">
        <f t="shared" si="0"/>
        <v>58480</v>
      </c>
      <c r="D13" s="81">
        <v>37305</v>
      </c>
      <c r="E13" s="118">
        <v>47948</v>
      </c>
      <c r="F13" s="119">
        <v>55</v>
      </c>
      <c r="G13" s="83">
        <f t="shared" si="1"/>
        <v>9.4049247606019151E-4</v>
      </c>
      <c r="H13" s="84">
        <v>3169</v>
      </c>
      <c r="I13" s="85">
        <f t="shared" si="2"/>
        <v>5.4189466484268124E-2</v>
      </c>
      <c r="J13" s="86">
        <v>805</v>
      </c>
      <c r="K13" s="83">
        <f t="shared" si="3"/>
        <v>1.3765389876880986E-2</v>
      </c>
      <c r="L13" s="84">
        <f t="shared" si="4"/>
        <v>4029</v>
      </c>
      <c r="M13" s="87">
        <f t="shared" si="5"/>
        <v>6.8895348837209297E-2</v>
      </c>
      <c r="N13" s="88">
        <v>6070</v>
      </c>
      <c r="O13" s="86">
        <v>6176</v>
      </c>
      <c r="P13" s="87">
        <f t="shared" si="6"/>
        <v>0.25540168515892214</v>
      </c>
      <c r="Q13" s="89">
        <v>0</v>
      </c>
      <c r="R13" s="120">
        <v>0</v>
      </c>
      <c r="S13" s="87">
        <f t="shared" si="7"/>
        <v>0</v>
      </c>
      <c r="T13" s="88">
        <v>109</v>
      </c>
      <c r="U13" s="91">
        <v>4203</v>
      </c>
      <c r="V13" s="81">
        <v>3888</v>
      </c>
      <c r="W13" s="88">
        <v>92</v>
      </c>
      <c r="X13" s="91">
        <v>3796</v>
      </c>
      <c r="Y13" s="81">
        <v>3349</v>
      </c>
      <c r="Z13" s="86"/>
      <c r="AA13" s="85">
        <f t="shared" si="8"/>
        <v>0.19399544297011123</v>
      </c>
      <c r="AB13" s="86">
        <f t="shared" si="9"/>
        <v>3888</v>
      </c>
      <c r="AC13" s="86">
        <f t="shared" si="17"/>
        <v>3349</v>
      </c>
      <c r="AD13" s="87">
        <f t="shared" si="10"/>
        <v>0.19399544297011123</v>
      </c>
      <c r="AE13" s="88">
        <v>8273</v>
      </c>
      <c r="AF13" s="87">
        <f t="shared" si="11"/>
        <v>0.1414671682626539</v>
      </c>
      <c r="AG13" s="93">
        <v>149</v>
      </c>
      <c r="AH13" s="85">
        <f t="shared" si="12"/>
        <v>2.5478796169630643E-3</v>
      </c>
      <c r="AI13" s="94">
        <v>701</v>
      </c>
      <c r="AJ13" s="85">
        <f t="shared" si="13"/>
        <v>1.1987004103967169E-2</v>
      </c>
      <c r="AK13" s="86">
        <v>3002</v>
      </c>
      <c r="AL13" s="85">
        <f t="shared" si="14"/>
        <v>5.133378932968536E-2</v>
      </c>
      <c r="AM13" s="86">
        <f t="shared" si="15"/>
        <v>3852</v>
      </c>
      <c r="AN13" s="115">
        <f t="shared" si="16"/>
        <v>6.5868673050615598E-2</v>
      </c>
    </row>
    <row r="14" spans="1:40" s="77" customFormat="1" ht="30" customHeight="1" x14ac:dyDescent="0.15">
      <c r="A14" s="78" t="s">
        <v>74</v>
      </c>
      <c r="B14" s="79">
        <v>27659</v>
      </c>
      <c r="C14" s="80">
        <f t="shared" si="0"/>
        <v>76714</v>
      </c>
      <c r="D14" s="81">
        <v>49055</v>
      </c>
      <c r="E14" s="118">
        <v>61368</v>
      </c>
      <c r="F14" s="119">
        <v>296</v>
      </c>
      <c r="G14" s="83">
        <f t="shared" si="1"/>
        <v>3.8584873686680395E-3</v>
      </c>
      <c r="H14" s="84">
        <v>4094</v>
      </c>
      <c r="I14" s="121">
        <f t="shared" si="2"/>
        <v>5.3367051646374848E-2</v>
      </c>
      <c r="J14" s="86">
        <v>954</v>
      </c>
      <c r="K14" s="83">
        <f t="shared" si="3"/>
        <v>1.2435800505774695E-2</v>
      </c>
      <c r="L14" s="84">
        <f t="shared" si="4"/>
        <v>5344</v>
      </c>
      <c r="M14" s="92">
        <f t="shared" si="5"/>
        <v>6.9661339520817586E-2</v>
      </c>
      <c r="N14" s="88">
        <v>7270</v>
      </c>
      <c r="O14" s="86">
        <v>6879</v>
      </c>
      <c r="P14" s="87">
        <f t="shared" si="6"/>
        <v>0.2305599009255638</v>
      </c>
      <c r="Q14" s="89">
        <v>0</v>
      </c>
      <c r="R14" s="90">
        <v>0</v>
      </c>
      <c r="S14" s="87">
        <f t="shared" si="7"/>
        <v>0</v>
      </c>
      <c r="T14" s="88">
        <v>271</v>
      </c>
      <c r="U14" s="91">
        <v>5626</v>
      </c>
      <c r="V14" s="81">
        <v>4971</v>
      </c>
      <c r="W14" s="88">
        <v>210</v>
      </c>
      <c r="X14" s="91">
        <v>4761</v>
      </c>
      <c r="Y14" s="81">
        <v>4447</v>
      </c>
      <c r="Z14" s="86"/>
      <c r="AA14" s="85">
        <f t="shared" si="8"/>
        <v>0.19198858424217716</v>
      </c>
      <c r="AB14" s="86">
        <f t="shared" si="9"/>
        <v>4971</v>
      </c>
      <c r="AC14" s="86">
        <f t="shared" si="17"/>
        <v>4447</v>
      </c>
      <c r="AD14" s="92">
        <f t="shared" si="10"/>
        <v>0.19198858424217716</v>
      </c>
      <c r="AE14" s="88">
        <v>11047</v>
      </c>
      <c r="AF14" s="87">
        <f t="shared" si="11"/>
        <v>0.14400239851917512</v>
      </c>
      <c r="AG14" s="93">
        <v>231</v>
      </c>
      <c r="AH14" s="85">
        <f t="shared" si="12"/>
        <v>3.0111843991970175E-3</v>
      </c>
      <c r="AI14" s="94">
        <v>256</v>
      </c>
      <c r="AJ14" s="85">
        <f t="shared" si="13"/>
        <v>3.3370701566858723E-3</v>
      </c>
      <c r="AK14" s="86">
        <v>5697</v>
      </c>
      <c r="AL14" s="85">
        <f t="shared" si="14"/>
        <v>7.426284641656021E-2</v>
      </c>
      <c r="AM14" s="86">
        <f t="shared" si="15"/>
        <v>6184</v>
      </c>
      <c r="AN14" s="95">
        <f t="shared" si="16"/>
        <v>8.0611100972443103E-2</v>
      </c>
    </row>
    <row r="15" spans="1:40" s="77" customFormat="1" ht="30" customHeight="1" x14ac:dyDescent="0.15">
      <c r="A15" s="96" t="s">
        <v>75</v>
      </c>
      <c r="B15" s="97">
        <v>17475</v>
      </c>
      <c r="C15" s="98">
        <f t="shared" si="0"/>
        <v>48204</v>
      </c>
      <c r="D15" s="99">
        <v>30729</v>
      </c>
      <c r="E15" s="122">
        <v>39700</v>
      </c>
      <c r="F15" s="98">
        <v>120</v>
      </c>
      <c r="G15" s="101">
        <f t="shared" si="1"/>
        <v>2.4894199651481204E-3</v>
      </c>
      <c r="H15" s="102">
        <v>1909</v>
      </c>
      <c r="I15" s="123">
        <f t="shared" si="2"/>
        <v>3.960252261223135E-2</v>
      </c>
      <c r="J15" s="104">
        <v>600</v>
      </c>
      <c r="K15" s="101">
        <f t="shared" si="3"/>
        <v>1.2447099825740602E-2</v>
      </c>
      <c r="L15" s="102">
        <f t="shared" si="4"/>
        <v>2629</v>
      </c>
      <c r="M15" s="110">
        <f t="shared" si="5"/>
        <v>5.4539042403120075E-2</v>
      </c>
      <c r="N15" s="106">
        <v>4926</v>
      </c>
      <c r="O15" s="104">
        <v>5056</v>
      </c>
      <c r="P15" s="105">
        <f t="shared" si="6"/>
        <v>0.25143576826196473</v>
      </c>
      <c r="Q15" s="107">
        <v>1</v>
      </c>
      <c r="R15" s="108">
        <v>1</v>
      </c>
      <c r="S15" s="105">
        <f t="shared" si="7"/>
        <v>6.5085098766637383E-5</v>
      </c>
      <c r="T15" s="106">
        <v>170</v>
      </c>
      <c r="U15" s="104">
        <v>3221</v>
      </c>
      <c r="V15" s="99">
        <v>3118</v>
      </c>
      <c r="W15" s="106">
        <v>131</v>
      </c>
      <c r="X15" s="104">
        <v>2987</v>
      </c>
      <c r="Y15" s="99">
        <v>2819</v>
      </c>
      <c r="Z15" s="104"/>
      <c r="AA15" s="101">
        <f t="shared" si="8"/>
        <v>0.19320511568876306</v>
      </c>
      <c r="AB15" s="102">
        <f t="shared" si="9"/>
        <v>3119</v>
      </c>
      <c r="AC15" s="102">
        <f t="shared" si="17"/>
        <v>2820</v>
      </c>
      <c r="AD15" s="110">
        <f t="shared" si="10"/>
        <v>0.19327020078752968</v>
      </c>
      <c r="AE15" s="106">
        <v>6549</v>
      </c>
      <c r="AF15" s="110">
        <f t="shared" si="11"/>
        <v>0.13586009459795867</v>
      </c>
      <c r="AG15" s="111">
        <v>231</v>
      </c>
      <c r="AH15" s="103">
        <f t="shared" si="12"/>
        <v>4.7921334329101319E-3</v>
      </c>
      <c r="AI15" s="112">
        <v>68</v>
      </c>
      <c r="AJ15" s="103">
        <f t="shared" si="13"/>
        <v>1.4106713135839349E-3</v>
      </c>
      <c r="AK15" s="104">
        <v>4131</v>
      </c>
      <c r="AL15" s="101">
        <f t="shared" si="14"/>
        <v>8.5698282300224055E-2</v>
      </c>
      <c r="AM15" s="102">
        <f t="shared" si="15"/>
        <v>4430</v>
      </c>
      <c r="AN15" s="113">
        <f t="shared" si="16"/>
        <v>9.1901087046718108E-2</v>
      </c>
    </row>
    <row r="16" spans="1:40" s="77" customFormat="1" ht="30" customHeight="1" x14ac:dyDescent="0.15">
      <c r="A16" s="78" t="s">
        <v>76</v>
      </c>
      <c r="B16" s="114">
        <v>21261</v>
      </c>
      <c r="C16" s="80">
        <f t="shared" si="0"/>
        <v>60365</v>
      </c>
      <c r="D16" s="81">
        <v>39104</v>
      </c>
      <c r="E16" s="118">
        <v>49526</v>
      </c>
      <c r="F16" s="119">
        <v>111</v>
      </c>
      <c r="G16" s="83">
        <f t="shared" si="1"/>
        <v>1.8388138822165161E-3</v>
      </c>
      <c r="H16" s="84">
        <v>2378</v>
      </c>
      <c r="I16" s="121">
        <f t="shared" si="2"/>
        <v>3.9393688395593471E-2</v>
      </c>
      <c r="J16" s="86">
        <v>781</v>
      </c>
      <c r="K16" s="83">
        <f t="shared" si="3"/>
        <v>1.2937960738838732E-2</v>
      </c>
      <c r="L16" s="84">
        <f t="shared" si="4"/>
        <v>3270</v>
      </c>
      <c r="M16" s="92">
        <f t="shared" si="5"/>
        <v>5.4170463016648719E-2</v>
      </c>
      <c r="N16" s="88">
        <v>5835</v>
      </c>
      <c r="O16" s="86">
        <v>5515</v>
      </c>
      <c r="P16" s="87">
        <f t="shared" si="6"/>
        <v>0.22917255582926141</v>
      </c>
      <c r="Q16" s="89">
        <v>1</v>
      </c>
      <c r="R16" s="90">
        <v>1</v>
      </c>
      <c r="S16" s="87">
        <f t="shared" si="7"/>
        <v>5.114566284779051E-5</v>
      </c>
      <c r="T16" s="124">
        <v>296</v>
      </c>
      <c r="U16" s="91">
        <v>4361</v>
      </c>
      <c r="V16" s="81">
        <v>4293</v>
      </c>
      <c r="W16" s="124">
        <v>186</v>
      </c>
      <c r="X16" s="91">
        <v>4107</v>
      </c>
      <c r="Y16" s="81">
        <v>3778</v>
      </c>
      <c r="Z16" s="86"/>
      <c r="AA16" s="83">
        <f t="shared" si="8"/>
        <v>0.20639832242225858</v>
      </c>
      <c r="AB16" s="84">
        <f t="shared" si="9"/>
        <v>4294</v>
      </c>
      <c r="AC16" s="84">
        <f t="shared" si="17"/>
        <v>3779</v>
      </c>
      <c r="AD16" s="87">
        <f t="shared" si="10"/>
        <v>0.20644946808510639</v>
      </c>
      <c r="AE16" s="88">
        <v>8767</v>
      </c>
      <c r="AF16" s="87">
        <f t="shared" si="11"/>
        <v>0.14523316491344321</v>
      </c>
      <c r="AG16" s="93">
        <v>172</v>
      </c>
      <c r="AH16" s="85">
        <f t="shared" si="12"/>
        <v>2.8493332228940612E-3</v>
      </c>
      <c r="AI16" s="94">
        <v>79</v>
      </c>
      <c r="AJ16" s="85">
        <f t="shared" si="13"/>
        <v>1.3087053756315745E-3</v>
      </c>
      <c r="AK16" s="86">
        <v>6289</v>
      </c>
      <c r="AL16" s="83">
        <f t="shared" si="14"/>
        <v>0.1041828874347718</v>
      </c>
      <c r="AM16" s="84">
        <f t="shared" si="15"/>
        <v>6540</v>
      </c>
      <c r="AN16" s="115">
        <f t="shared" si="16"/>
        <v>0.10834092603329744</v>
      </c>
    </row>
    <row r="17" spans="1:41" s="77" customFormat="1" ht="30" customHeight="1" x14ac:dyDescent="0.15">
      <c r="A17" s="78" t="s">
        <v>77</v>
      </c>
      <c r="B17" s="79">
        <v>26950</v>
      </c>
      <c r="C17" s="80">
        <f t="shared" si="0"/>
        <v>76337</v>
      </c>
      <c r="D17" s="81">
        <v>49387</v>
      </c>
      <c r="E17" s="118">
        <v>69935</v>
      </c>
      <c r="F17" s="119">
        <v>217</v>
      </c>
      <c r="G17" s="83">
        <f t="shared" si="1"/>
        <v>2.8426582129242699E-3</v>
      </c>
      <c r="H17" s="84">
        <v>3026</v>
      </c>
      <c r="I17" s="121">
        <f t="shared" si="2"/>
        <v>3.9640017291745815E-2</v>
      </c>
      <c r="J17" s="86">
        <v>711</v>
      </c>
      <c r="K17" s="83">
        <f t="shared" si="3"/>
        <v>9.3139630847426536E-3</v>
      </c>
      <c r="L17" s="84">
        <f t="shared" si="4"/>
        <v>3954</v>
      </c>
      <c r="M17" s="92">
        <f t="shared" si="5"/>
        <v>5.1796638589412733E-2</v>
      </c>
      <c r="N17" s="88">
        <v>11860</v>
      </c>
      <c r="O17" s="86">
        <v>11780</v>
      </c>
      <c r="P17" s="87">
        <f t="shared" si="6"/>
        <v>0.3380281690140845</v>
      </c>
      <c r="Q17" s="89">
        <v>0</v>
      </c>
      <c r="R17" s="90">
        <v>0</v>
      </c>
      <c r="S17" s="87">
        <f t="shared" si="7"/>
        <v>0</v>
      </c>
      <c r="T17" s="88">
        <v>242</v>
      </c>
      <c r="U17" s="91">
        <v>6025</v>
      </c>
      <c r="V17" s="81">
        <v>6072</v>
      </c>
      <c r="W17" s="88">
        <v>183</v>
      </c>
      <c r="X17" s="91">
        <v>5889</v>
      </c>
      <c r="Y17" s="81">
        <v>5424</v>
      </c>
      <c r="Z17" s="86"/>
      <c r="AA17" s="83">
        <f t="shared" si="8"/>
        <v>0.23277380687225382</v>
      </c>
      <c r="AB17" s="86">
        <f t="shared" si="9"/>
        <v>6072</v>
      </c>
      <c r="AC17" s="84">
        <f t="shared" si="17"/>
        <v>5424</v>
      </c>
      <c r="AD17" s="92">
        <f t="shared" si="10"/>
        <v>0.23277380687225382</v>
      </c>
      <c r="AE17" s="88">
        <v>9575</v>
      </c>
      <c r="AF17" s="87">
        <f t="shared" si="11"/>
        <v>0.12543065616935431</v>
      </c>
      <c r="AG17" s="93">
        <v>215</v>
      </c>
      <c r="AH17" s="85">
        <f t="shared" si="12"/>
        <v>2.8164585980586087E-3</v>
      </c>
      <c r="AI17" s="94">
        <v>166</v>
      </c>
      <c r="AJ17" s="85">
        <f t="shared" si="13"/>
        <v>2.1745680338499025E-3</v>
      </c>
      <c r="AK17" s="86">
        <v>5854</v>
      </c>
      <c r="AL17" s="83">
        <f t="shared" si="14"/>
        <v>7.668627271179114E-2</v>
      </c>
      <c r="AM17" s="84">
        <f t="shared" si="15"/>
        <v>6235</v>
      </c>
      <c r="AN17" s="95">
        <f t="shared" si="16"/>
        <v>8.1677299343699647E-2</v>
      </c>
    </row>
    <row r="18" spans="1:41" s="77" customFormat="1" ht="30" customHeight="1" x14ac:dyDescent="0.15">
      <c r="A18" s="96" t="s">
        <v>78</v>
      </c>
      <c r="B18" s="97">
        <v>16543</v>
      </c>
      <c r="C18" s="98">
        <f t="shared" si="0"/>
        <v>46656</v>
      </c>
      <c r="D18" s="99">
        <v>30113</v>
      </c>
      <c r="E18" s="122">
        <v>40455</v>
      </c>
      <c r="F18" s="116">
        <v>228</v>
      </c>
      <c r="G18" s="101">
        <f t="shared" si="1"/>
        <v>4.8868312757201649E-3</v>
      </c>
      <c r="H18" s="102">
        <v>1764</v>
      </c>
      <c r="I18" s="103">
        <f t="shared" si="2"/>
        <v>3.7808641975308643E-2</v>
      </c>
      <c r="J18" s="104">
        <v>554</v>
      </c>
      <c r="K18" s="101">
        <f t="shared" si="3"/>
        <v>1.1874142661179699E-2</v>
      </c>
      <c r="L18" s="102">
        <f t="shared" si="4"/>
        <v>2546</v>
      </c>
      <c r="M18" s="105">
        <f t="shared" si="5"/>
        <v>5.4569615912208505E-2</v>
      </c>
      <c r="N18" s="106">
        <v>5777</v>
      </c>
      <c r="O18" s="104">
        <v>5818</v>
      </c>
      <c r="P18" s="105">
        <f t="shared" si="6"/>
        <v>0.28661475713756024</v>
      </c>
      <c r="Q18" s="107">
        <v>0</v>
      </c>
      <c r="R18" s="108">
        <v>0</v>
      </c>
      <c r="S18" s="105">
        <f t="shared" si="7"/>
        <v>0</v>
      </c>
      <c r="T18" s="106">
        <v>84</v>
      </c>
      <c r="U18" s="109">
        <v>3837</v>
      </c>
      <c r="V18" s="99">
        <v>3283</v>
      </c>
      <c r="W18" s="106">
        <v>70</v>
      </c>
      <c r="X18" s="109">
        <v>3213</v>
      </c>
      <c r="Y18" s="99">
        <v>2879</v>
      </c>
      <c r="Z18" s="104"/>
      <c r="AA18" s="103">
        <f t="shared" si="8"/>
        <v>0.20462922990070734</v>
      </c>
      <c r="AB18" s="104">
        <f t="shared" si="9"/>
        <v>3283</v>
      </c>
      <c r="AC18" s="104">
        <f t="shared" si="17"/>
        <v>2879</v>
      </c>
      <c r="AD18" s="110">
        <f t="shared" si="10"/>
        <v>0.20462922990070734</v>
      </c>
      <c r="AE18" s="106">
        <v>5789</v>
      </c>
      <c r="AF18" s="105">
        <f t="shared" si="11"/>
        <v>0.12407836076817558</v>
      </c>
      <c r="AG18" s="111">
        <v>288</v>
      </c>
      <c r="AH18" s="103">
        <f t="shared" si="12"/>
        <v>6.1728395061728392E-3</v>
      </c>
      <c r="AI18" s="112">
        <v>136</v>
      </c>
      <c r="AJ18" s="103">
        <f t="shared" si="13"/>
        <v>2.9149519890260631E-3</v>
      </c>
      <c r="AK18" s="104">
        <v>3052</v>
      </c>
      <c r="AL18" s="103">
        <f t="shared" si="14"/>
        <v>6.5414951989026068E-2</v>
      </c>
      <c r="AM18" s="104">
        <f t="shared" si="15"/>
        <v>3476</v>
      </c>
      <c r="AN18" s="113">
        <f t="shared" si="16"/>
        <v>7.4502743484224962E-2</v>
      </c>
    </row>
    <row r="19" spans="1:41" s="77" customFormat="1" ht="30" customHeight="1" x14ac:dyDescent="0.15">
      <c r="A19" s="78" t="s">
        <v>79</v>
      </c>
      <c r="B19" s="114">
        <v>23856</v>
      </c>
      <c r="C19" s="80">
        <f t="shared" si="0"/>
        <v>75255</v>
      </c>
      <c r="D19" s="81">
        <v>51399</v>
      </c>
      <c r="E19" s="118">
        <v>70201</v>
      </c>
      <c r="F19" s="119">
        <v>184</v>
      </c>
      <c r="G19" s="125">
        <f t="shared" si="1"/>
        <v>2.445020264434257E-3</v>
      </c>
      <c r="H19" s="84">
        <v>2709</v>
      </c>
      <c r="I19" s="85">
        <f t="shared" si="2"/>
        <v>3.5997608132350013E-2</v>
      </c>
      <c r="J19" s="86">
        <v>1226</v>
      </c>
      <c r="K19" s="83">
        <f t="shared" si="3"/>
        <v>1.6291276327154342E-2</v>
      </c>
      <c r="L19" s="84">
        <f t="shared" si="4"/>
        <v>4119</v>
      </c>
      <c r="M19" s="87">
        <f t="shared" si="5"/>
        <v>5.473390472393861E-2</v>
      </c>
      <c r="N19" s="88">
        <v>10360</v>
      </c>
      <c r="O19" s="86">
        <v>11198</v>
      </c>
      <c r="P19" s="87">
        <f t="shared" si="6"/>
        <v>0.30708964259768379</v>
      </c>
      <c r="Q19" s="89">
        <v>0</v>
      </c>
      <c r="R19" s="120">
        <v>0</v>
      </c>
      <c r="S19" s="87">
        <f t="shared" si="7"/>
        <v>0</v>
      </c>
      <c r="T19" s="124">
        <v>248</v>
      </c>
      <c r="U19" s="91">
        <v>6937</v>
      </c>
      <c r="V19" s="81">
        <v>6466</v>
      </c>
      <c r="W19" s="124">
        <v>157</v>
      </c>
      <c r="X19" s="91">
        <v>6309</v>
      </c>
      <c r="Y19" s="81">
        <v>5738</v>
      </c>
      <c r="Z19" s="86"/>
      <c r="AA19" s="85">
        <f t="shared" si="8"/>
        <v>0.23743652600245141</v>
      </c>
      <c r="AB19" s="86">
        <f t="shared" si="9"/>
        <v>6466</v>
      </c>
      <c r="AC19" s="86">
        <f t="shared" si="17"/>
        <v>5738</v>
      </c>
      <c r="AD19" s="87">
        <f t="shared" si="10"/>
        <v>0.23743652600245141</v>
      </c>
      <c r="AE19" s="88">
        <v>10541</v>
      </c>
      <c r="AF19" s="87">
        <f t="shared" si="11"/>
        <v>0.14007042721413859</v>
      </c>
      <c r="AG19" s="93">
        <v>287</v>
      </c>
      <c r="AH19" s="85">
        <f t="shared" si="12"/>
        <v>3.8137000863729983E-3</v>
      </c>
      <c r="AI19" s="94">
        <v>104</v>
      </c>
      <c r="AJ19" s="85">
        <f t="shared" si="13"/>
        <v>1.3819679755497974E-3</v>
      </c>
      <c r="AK19" s="86">
        <v>5808</v>
      </c>
      <c r="AL19" s="85">
        <f t="shared" si="14"/>
        <v>7.7177596173011759E-2</v>
      </c>
      <c r="AM19" s="86">
        <f t="shared" si="15"/>
        <v>6199</v>
      </c>
      <c r="AN19" s="115">
        <f t="shared" si="16"/>
        <v>8.237326423493456E-2</v>
      </c>
    </row>
    <row r="20" spans="1:41" s="77" customFormat="1" ht="30" customHeight="1" x14ac:dyDescent="0.15">
      <c r="A20" s="78" t="s">
        <v>80</v>
      </c>
      <c r="B20" s="79">
        <v>13359</v>
      </c>
      <c r="C20" s="80">
        <f t="shared" si="0"/>
        <v>41724</v>
      </c>
      <c r="D20" s="81">
        <v>28365</v>
      </c>
      <c r="E20" s="82">
        <v>41151</v>
      </c>
      <c r="F20" s="80">
        <v>230</v>
      </c>
      <c r="G20" s="83">
        <f t="shared" si="1"/>
        <v>5.5124149170741061E-3</v>
      </c>
      <c r="H20" s="84">
        <v>1589</v>
      </c>
      <c r="I20" s="121">
        <f t="shared" si="2"/>
        <v>3.8083596970568498E-2</v>
      </c>
      <c r="J20" s="86">
        <v>594</v>
      </c>
      <c r="K20" s="83">
        <f t="shared" si="3"/>
        <v>1.4236410698878344E-2</v>
      </c>
      <c r="L20" s="84">
        <f t="shared" si="4"/>
        <v>2413</v>
      </c>
      <c r="M20" s="92">
        <f t="shared" si="5"/>
        <v>5.7832422586520944E-2</v>
      </c>
      <c r="N20" s="88">
        <v>8590</v>
      </c>
      <c r="O20" s="86">
        <v>8431</v>
      </c>
      <c r="P20" s="87">
        <f t="shared" si="6"/>
        <v>0.41362299822604554</v>
      </c>
      <c r="Q20" s="89">
        <v>0</v>
      </c>
      <c r="R20" s="90">
        <v>0</v>
      </c>
      <c r="S20" s="87">
        <f t="shared" si="7"/>
        <v>0</v>
      </c>
      <c r="T20" s="88">
        <v>325</v>
      </c>
      <c r="U20" s="91">
        <v>3996</v>
      </c>
      <c r="V20" s="81">
        <v>3878</v>
      </c>
      <c r="W20" s="88">
        <v>331</v>
      </c>
      <c r="X20" s="91">
        <v>3547</v>
      </c>
      <c r="Y20" s="81">
        <v>3709</v>
      </c>
      <c r="Z20" s="86"/>
      <c r="AA20" s="85">
        <f t="shared" si="8"/>
        <v>0.26747752511898465</v>
      </c>
      <c r="AB20" s="86">
        <f t="shared" si="9"/>
        <v>3878</v>
      </c>
      <c r="AC20" s="86">
        <f t="shared" si="17"/>
        <v>3709</v>
      </c>
      <c r="AD20" s="92">
        <f t="shared" si="10"/>
        <v>0.26747752511898465</v>
      </c>
      <c r="AE20" s="88">
        <v>6509</v>
      </c>
      <c r="AF20" s="87">
        <f t="shared" si="11"/>
        <v>0.15600134215319719</v>
      </c>
      <c r="AG20" s="93">
        <v>288</v>
      </c>
      <c r="AH20" s="85">
        <f t="shared" si="12"/>
        <v>6.9025021570319244E-3</v>
      </c>
      <c r="AI20" s="94">
        <v>98</v>
      </c>
      <c r="AJ20" s="85">
        <f t="shared" si="13"/>
        <v>2.3487680951011407E-3</v>
      </c>
      <c r="AK20" s="86">
        <v>5022</v>
      </c>
      <c r="AL20" s="85">
        <f t="shared" si="14"/>
        <v>0.12036238136324418</v>
      </c>
      <c r="AM20" s="86">
        <f t="shared" si="15"/>
        <v>5408</v>
      </c>
      <c r="AN20" s="95">
        <f t="shared" si="16"/>
        <v>0.12961365161537725</v>
      </c>
    </row>
    <row r="21" spans="1:41" s="77" customFormat="1" ht="30" customHeight="1" x14ac:dyDescent="0.15">
      <c r="A21" s="96" t="s">
        <v>81</v>
      </c>
      <c r="B21" s="97">
        <v>26009</v>
      </c>
      <c r="C21" s="98">
        <f t="shared" si="0"/>
        <v>73765</v>
      </c>
      <c r="D21" s="99">
        <v>47756</v>
      </c>
      <c r="E21" s="100">
        <v>63029</v>
      </c>
      <c r="F21" s="98">
        <v>157</v>
      </c>
      <c r="G21" s="101">
        <f t="shared" si="1"/>
        <v>2.1283806683386431E-3</v>
      </c>
      <c r="H21" s="102">
        <v>2808</v>
      </c>
      <c r="I21" s="123">
        <f t="shared" si="2"/>
        <v>3.8066833864298787E-2</v>
      </c>
      <c r="J21" s="104">
        <v>1518</v>
      </c>
      <c r="K21" s="101">
        <f t="shared" si="3"/>
        <v>2.0578865315529046E-2</v>
      </c>
      <c r="L21" s="102">
        <f t="shared" si="4"/>
        <v>4483</v>
      </c>
      <c r="M21" s="110">
        <f t="shared" si="5"/>
        <v>6.0774079848166476E-2</v>
      </c>
      <c r="N21" s="106">
        <v>7691</v>
      </c>
      <c r="O21" s="104">
        <v>8316</v>
      </c>
      <c r="P21" s="105">
        <f t="shared" si="6"/>
        <v>0.25396246172396836</v>
      </c>
      <c r="Q21" s="107">
        <v>33</v>
      </c>
      <c r="R21" s="108">
        <v>33</v>
      </c>
      <c r="S21" s="105">
        <f t="shared" si="7"/>
        <v>1.3820252952508585E-3</v>
      </c>
      <c r="T21" s="106">
        <v>178</v>
      </c>
      <c r="U21" s="109">
        <v>6134</v>
      </c>
      <c r="V21" s="99">
        <v>5749</v>
      </c>
      <c r="W21" s="106">
        <v>118</v>
      </c>
      <c r="X21" s="109">
        <v>5631</v>
      </c>
      <c r="Y21" s="99">
        <v>5271</v>
      </c>
      <c r="Z21" s="104"/>
      <c r="AA21" s="103">
        <f t="shared" si="8"/>
        <v>0.23075634475249182</v>
      </c>
      <c r="AB21" s="104">
        <f t="shared" si="9"/>
        <v>5782</v>
      </c>
      <c r="AC21" s="104">
        <f t="shared" si="17"/>
        <v>5304</v>
      </c>
      <c r="AD21" s="110">
        <f t="shared" si="10"/>
        <v>0.23213837004774268</v>
      </c>
      <c r="AE21" s="106">
        <v>10987</v>
      </c>
      <c r="AF21" s="105">
        <f t="shared" si="11"/>
        <v>0.14894597708940555</v>
      </c>
      <c r="AG21" s="111">
        <v>242</v>
      </c>
      <c r="AH21" s="103">
        <f t="shared" si="12"/>
        <v>3.2806886734901377E-3</v>
      </c>
      <c r="AI21" s="112">
        <v>187</v>
      </c>
      <c r="AJ21" s="103">
        <f t="shared" si="13"/>
        <v>2.535077611333288E-3</v>
      </c>
      <c r="AK21" s="104">
        <v>8936</v>
      </c>
      <c r="AL21" s="103">
        <f t="shared" si="14"/>
        <v>0.1211414627533383</v>
      </c>
      <c r="AM21" s="104">
        <f t="shared" si="15"/>
        <v>9365</v>
      </c>
      <c r="AN21" s="113">
        <f t="shared" si="16"/>
        <v>0.12695722903816173</v>
      </c>
    </row>
    <row r="22" spans="1:41" s="77" customFormat="1" ht="30" customHeight="1" x14ac:dyDescent="0.15">
      <c r="A22" s="78" t="s">
        <v>82</v>
      </c>
      <c r="B22" s="114">
        <v>14250</v>
      </c>
      <c r="C22" s="80">
        <f t="shared" si="0"/>
        <v>38970</v>
      </c>
      <c r="D22" s="81">
        <v>24720</v>
      </c>
      <c r="E22" s="82">
        <v>31206</v>
      </c>
      <c r="F22" s="80">
        <v>267</v>
      </c>
      <c r="G22" s="83">
        <f t="shared" si="1"/>
        <v>6.851424172440339E-3</v>
      </c>
      <c r="H22" s="84">
        <v>1462</v>
      </c>
      <c r="I22" s="126">
        <f t="shared" si="2"/>
        <v>3.7516037977931745E-2</v>
      </c>
      <c r="J22" s="86">
        <v>1054</v>
      </c>
      <c r="K22" s="125">
        <f t="shared" si="3"/>
        <v>2.7046445984090325E-2</v>
      </c>
      <c r="L22" s="84">
        <f t="shared" si="4"/>
        <v>2783</v>
      </c>
      <c r="M22" s="92">
        <f t="shared" si="5"/>
        <v>7.1413908134462412E-2</v>
      </c>
      <c r="N22" s="88">
        <v>3048</v>
      </c>
      <c r="O22" s="86">
        <v>3016</v>
      </c>
      <c r="P22" s="87">
        <f t="shared" si="6"/>
        <v>0.19432160481958596</v>
      </c>
      <c r="Q22" s="127">
        <v>368</v>
      </c>
      <c r="R22" s="90">
        <f>336+32</f>
        <v>368</v>
      </c>
      <c r="S22" s="87">
        <f t="shared" si="7"/>
        <v>2.9773462783171521E-2</v>
      </c>
      <c r="T22" s="88">
        <v>513</v>
      </c>
      <c r="U22" s="91">
        <v>1481</v>
      </c>
      <c r="V22" s="81">
        <v>1749</v>
      </c>
      <c r="W22" s="88">
        <v>419</v>
      </c>
      <c r="X22" s="91">
        <v>1330</v>
      </c>
      <c r="Y22" s="81">
        <v>1784</v>
      </c>
      <c r="Z22" s="86"/>
      <c r="AA22" s="85">
        <f t="shared" si="8"/>
        <v>0.14292071197411002</v>
      </c>
      <c r="AB22" s="86">
        <f t="shared" si="9"/>
        <v>2117</v>
      </c>
      <c r="AC22" s="86">
        <f t="shared" si="17"/>
        <v>2152</v>
      </c>
      <c r="AD22" s="87">
        <f t="shared" si="10"/>
        <v>0.17269417475728155</v>
      </c>
      <c r="AE22" s="88">
        <v>5377</v>
      </c>
      <c r="AF22" s="87">
        <f t="shared" si="11"/>
        <v>0.13797793174236592</v>
      </c>
      <c r="AG22" s="93">
        <v>435</v>
      </c>
      <c r="AH22" s="85">
        <f t="shared" si="12"/>
        <v>1.1162432640492687E-2</v>
      </c>
      <c r="AI22" s="94">
        <v>68</v>
      </c>
      <c r="AJ22" s="85">
        <f t="shared" si="13"/>
        <v>1.7449319989735694E-3</v>
      </c>
      <c r="AK22" s="86">
        <v>3584</v>
      </c>
      <c r="AL22" s="85">
        <f t="shared" si="14"/>
        <v>9.1968180651783429E-2</v>
      </c>
      <c r="AM22" s="86">
        <f t="shared" si="15"/>
        <v>4087</v>
      </c>
      <c r="AN22" s="115">
        <f t="shared" si="16"/>
        <v>0.10487554529124968</v>
      </c>
    </row>
    <row r="23" spans="1:41" s="77" customFormat="1" ht="30" customHeight="1" x14ac:dyDescent="0.15">
      <c r="A23" s="78" t="s">
        <v>83</v>
      </c>
      <c r="B23" s="79">
        <v>16344</v>
      </c>
      <c r="C23" s="80">
        <f t="shared" si="0"/>
        <v>45991</v>
      </c>
      <c r="D23" s="81">
        <v>29647</v>
      </c>
      <c r="E23" s="82">
        <v>37753</v>
      </c>
      <c r="F23" s="80">
        <v>115</v>
      </c>
      <c r="G23" s="83">
        <f t="shared" si="1"/>
        <v>2.500489226152943E-3</v>
      </c>
      <c r="H23" s="84">
        <v>1605</v>
      </c>
      <c r="I23" s="121">
        <f t="shared" si="2"/>
        <v>3.489813224326499E-2</v>
      </c>
      <c r="J23" s="86">
        <v>590</v>
      </c>
      <c r="K23" s="83">
        <f t="shared" si="3"/>
        <v>1.282859689939336E-2</v>
      </c>
      <c r="L23" s="84">
        <f t="shared" si="4"/>
        <v>2310</v>
      </c>
      <c r="M23" s="92">
        <f t="shared" si="5"/>
        <v>5.0227218368811291E-2</v>
      </c>
      <c r="N23" s="88">
        <v>3387</v>
      </c>
      <c r="O23" s="86">
        <v>3642</v>
      </c>
      <c r="P23" s="87">
        <f t="shared" si="6"/>
        <v>0.18618387942680051</v>
      </c>
      <c r="Q23" s="89">
        <v>0</v>
      </c>
      <c r="R23" s="90">
        <v>0</v>
      </c>
      <c r="S23" s="87">
        <f t="shared" si="7"/>
        <v>0</v>
      </c>
      <c r="T23" s="88">
        <v>103</v>
      </c>
      <c r="U23" s="91">
        <v>3112</v>
      </c>
      <c r="V23" s="81">
        <v>2964</v>
      </c>
      <c r="W23" s="88">
        <v>97</v>
      </c>
      <c r="X23" s="91">
        <v>2867</v>
      </c>
      <c r="Y23" s="81">
        <v>2577</v>
      </c>
      <c r="Z23" s="86"/>
      <c r="AA23" s="85">
        <f t="shared" si="8"/>
        <v>0.18689918035551659</v>
      </c>
      <c r="AB23" s="86">
        <f t="shared" si="9"/>
        <v>2964</v>
      </c>
      <c r="AC23" s="86">
        <f t="shared" si="17"/>
        <v>2577</v>
      </c>
      <c r="AD23" s="92">
        <f t="shared" si="10"/>
        <v>0.18689918035551659</v>
      </c>
      <c r="AE23" s="88">
        <v>6750</v>
      </c>
      <c r="AF23" s="87">
        <f t="shared" si="11"/>
        <v>0.14676784588289013</v>
      </c>
      <c r="AG23" s="93">
        <v>171</v>
      </c>
      <c r="AH23" s="85">
        <f t="shared" si="12"/>
        <v>3.71811876236655E-3</v>
      </c>
      <c r="AI23" s="94">
        <v>98</v>
      </c>
      <c r="AJ23" s="85">
        <f t="shared" si="13"/>
        <v>2.1308516883738124E-3</v>
      </c>
      <c r="AK23" s="86">
        <v>7077</v>
      </c>
      <c r="AL23" s="85">
        <f t="shared" si="14"/>
        <v>0.15387793263899457</v>
      </c>
      <c r="AM23" s="86">
        <f t="shared" si="15"/>
        <v>7346</v>
      </c>
      <c r="AN23" s="95">
        <f t="shared" si="16"/>
        <v>0.15972690308973495</v>
      </c>
    </row>
    <row r="24" spans="1:41" s="77" customFormat="1" ht="30" customHeight="1" x14ac:dyDescent="0.15">
      <c r="A24" s="96" t="s">
        <v>84</v>
      </c>
      <c r="B24" s="97">
        <v>13672</v>
      </c>
      <c r="C24" s="98">
        <f t="shared" si="0"/>
        <v>37276</v>
      </c>
      <c r="D24" s="99">
        <v>23604</v>
      </c>
      <c r="E24" s="100">
        <v>30296</v>
      </c>
      <c r="F24" s="98">
        <v>148</v>
      </c>
      <c r="G24" s="101">
        <f t="shared" si="1"/>
        <v>3.9703830883141972E-3</v>
      </c>
      <c r="H24" s="102">
        <v>1138</v>
      </c>
      <c r="I24" s="123">
        <f t="shared" si="2"/>
        <v>3.0529026719605109E-2</v>
      </c>
      <c r="J24" s="104">
        <v>468</v>
      </c>
      <c r="K24" s="101">
        <f t="shared" si="3"/>
        <v>1.2554995171155704E-2</v>
      </c>
      <c r="L24" s="102">
        <f t="shared" si="4"/>
        <v>1754</v>
      </c>
      <c r="M24" s="110">
        <f t="shared" si="5"/>
        <v>4.705440497907501E-2</v>
      </c>
      <c r="N24" s="106">
        <v>3081</v>
      </c>
      <c r="O24" s="104">
        <v>3019</v>
      </c>
      <c r="P24" s="105">
        <f t="shared" si="6"/>
        <v>0.20134671243728544</v>
      </c>
      <c r="Q24" s="107">
        <v>0</v>
      </c>
      <c r="R24" s="117">
        <v>0</v>
      </c>
      <c r="S24" s="110">
        <f t="shared" si="7"/>
        <v>0</v>
      </c>
      <c r="T24" s="106">
        <v>105</v>
      </c>
      <c r="U24" s="109">
        <v>2521</v>
      </c>
      <c r="V24" s="99">
        <v>2271</v>
      </c>
      <c r="W24" s="106">
        <v>68</v>
      </c>
      <c r="X24" s="109">
        <v>2203</v>
      </c>
      <c r="Y24" s="99">
        <v>1896</v>
      </c>
      <c r="Z24" s="104"/>
      <c r="AA24" s="103">
        <f t="shared" si="8"/>
        <v>0.17653787493645146</v>
      </c>
      <c r="AB24" s="104">
        <f t="shared" si="9"/>
        <v>2271</v>
      </c>
      <c r="AC24" s="104">
        <f t="shared" si="17"/>
        <v>1896</v>
      </c>
      <c r="AD24" s="110">
        <f t="shared" si="10"/>
        <v>0.17653787493645146</v>
      </c>
      <c r="AE24" s="106">
        <v>4847</v>
      </c>
      <c r="AF24" s="105">
        <f t="shared" si="11"/>
        <v>0.13003004614228994</v>
      </c>
      <c r="AG24" s="111">
        <v>264</v>
      </c>
      <c r="AH24" s="103">
        <f t="shared" si="12"/>
        <v>7.0823049683442427E-3</v>
      </c>
      <c r="AI24" s="112">
        <v>105</v>
      </c>
      <c r="AJ24" s="103">
        <f t="shared" si="13"/>
        <v>2.8168258396823694E-3</v>
      </c>
      <c r="AK24" s="104">
        <v>3379</v>
      </c>
      <c r="AL24" s="103">
        <f t="shared" si="14"/>
        <v>9.0648138212254536E-2</v>
      </c>
      <c r="AM24" s="104">
        <f t="shared" si="15"/>
        <v>3748</v>
      </c>
      <c r="AN24" s="113">
        <f t="shared" si="16"/>
        <v>0.10054726902028115</v>
      </c>
    </row>
    <row r="25" spans="1:41" s="77" customFormat="1" ht="30" customHeight="1" x14ac:dyDescent="0.15">
      <c r="A25" s="128" t="s">
        <v>85</v>
      </c>
      <c r="B25" s="129"/>
      <c r="C25" s="130"/>
      <c r="D25" s="131"/>
      <c r="E25" s="132"/>
      <c r="F25" s="98">
        <v>0</v>
      </c>
      <c r="G25" s="133"/>
      <c r="H25" s="102">
        <v>0</v>
      </c>
      <c r="I25" s="134"/>
      <c r="J25" s="104">
        <v>0</v>
      </c>
      <c r="K25" s="133"/>
      <c r="L25" s="102">
        <f>F25+H25</f>
        <v>0</v>
      </c>
      <c r="M25" s="135"/>
      <c r="N25" s="106">
        <v>0</v>
      </c>
      <c r="O25" s="104">
        <v>1</v>
      </c>
      <c r="P25" s="136"/>
      <c r="Q25" s="107">
        <v>0</v>
      </c>
      <c r="R25" s="117">
        <v>0</v>
      </c>
      <c r="S25" s="136"/>
      <c r="T25" s="137">
        <v>1</v>
      </c>
      <c r="U25" s="109">
        <v>12</v>
      </c>
      <c r="V25" s="138">
        <v>0</v>
      </c>
      <c r="W25" s="137">
        <v>0</v>
      </c>
      <c r="X25" s="109">
        <v>0</v>
      </c>
      <c r="Y25" s="138">
        <f t="shared" ref="Y25:Y26" si="18">W25+X25</f>
        <v>0</v>
      </c>
      <c r="Z25" s="139"/>
      <c r="AA25" s="134"/>
      <c r="AB25" s="104">
        <f t="shared" si="9"/>
        <v>0</v>
      </c>
      <c r="AC25" s="104">
        <f>R25+Z25</f>
        <v>0</v>
      </c>
      <c r="AD25" s="136"/>
      <c r="AE25" s="106">
        <v>0</v>
      </c>
      <c r="AF25" s="135"/>
      <c r="AG25" s="140">
        <v>0</v>
      </c>
      <c r="AH25" s="134"/>
      <c r="AI25" s="112">
        <v>0</v>
      </c>
      <c r="AJ25" s="134"/>
      <c r="AK25" s="104">
        <v>1</v>
      </c>
      <c r="AL25" s="134"/>
      <c r="AM25" s="104">
        <f t="shared" si="15"/>
        <v>1</v>
      </c>
      <c r="AN25" s="141"/>
    </row>
    <row r="26" spans="1:41" s="77" customFormat="1" ht="30" customHeight="1" x14ac:dyDescent="0.15">
      <c r="A26" s="142" t="s">
        <v>86</v>
      </c>
      <c r="B26" s="143"/>
      <c r="C26" s="144"/>
      <c r="D26" s="145"/>
      <c r="E26" s="146"/>
      <c r="F26" s="147">
        <v>0</v>
      </c>
      <c r="G26" s="148"/>
      <c r="H26" s="149">
        <v>0</v>
      </c>
      <c r="I26" s="150"/>
      <c r="J26" s="151">
        <v>0</v>
      </c>
      <c r="K26" s="148"/>
      <c r="L26" s="149">
        <f>F26+H26</f>
        <v>0</v>
      </c>
      <c r="M26" s="152"/>
      <c r="N26" s="153">
        <v>0</v>
      </c>
      <c r="O26" s="151">
        <v>0</v>
      </c>
      <c r="P26" s="152"/>
      <c r="Q26" s="154">
        <v>0</v>
      </c>
      <c r="R26" s="155">
        <v>0</v>
      </c>
      <c r="S26" s="152"/>
      <c r="T26" s="153">
        <v>0</v>
      </c>
      <c r="U26" s="156">
        <v>1</v>
      </c>
      <c r="V26" s="157">
        <v>0</v>
      </c>
      <c r="W26" s="153">
        <v>0</v>
      </c>
      <c r="X26" s="156">
        <v>0</v>
      </c>
      <c r="Y26" s="157">
        <f t="shared" si="18"/>
        <v>0</v>
      </c>
      <c r="Z26" s="86"/>
      <c r="AA26" s="150"/>
      <c r="AB26" s="151">
        <f t="shared" si="9"/>
        <v>0</v>
      </c>
      <c r="AC26" s="151">
        <f>R26+Z26</f>
        <v>0</v>
      </c>
      <c r="AD26" s="152"/>
      <c r="AE26" s="153">
        <v>0</v>
      </c>
      <c r="AF26" s="152"/>
      <c r="AG26" s="158">
        <v>0</v>
      </c>
      <c r="AH26" s="150"/>
      <c r="AI26" s="159">
        <v>0</v>
      </c>
      <c r="AJ26" s="150"/>
      <c r="AK26" s="151">
        <v>0</v>
      </c>
      <c r="AL26" s="150"/>
      <c r="AM26" s="151">
        <f t="shared" si="15"/>
        <v>0</v>
      </c>
      <c r="AN26" s="160"/>
      <c r="AO26" s="161"/>
    </row>
    <row r="27" spans="1:41" customFormat="1" ht="30" customHeight="1" thickBot="1" x14ac:dyDescent="0.2">
      <c r="A27" s="162" t="s">
        <v>87</v>
      </c>
      <c r="B27" s="163">
        <f>SUM(B7:B24)</f>
        <v>360778</v>
      </c>
      <c r="C27" s="164">
        <f>B27+D27</f>
        <v>993245</v>
      </c>
      <c r="D27" s="165">
        <f>SUM(D7:D24)</f>
        <v>632467</v>
      </c>
      <c r="E27" s="166">
        <f>SUM(E7:E24)</f>
        <v>839500</v>
      </c>
      <c r="F27" s="164">
        <f>SUM(F7:F26)</f>
        <v>2790</v>
      </c>
      <c r="G27" s="167">
        <f>F27/$C27</f>
        <v>2.8089746235822983E-3</v>
      </c>
      <c r="H27" s="168">
        <f>SUM(H7:H26)</f>
        <v>41895</v>
      </c>
      <c r="I27" s="169">
        <f>H27/$C27</f>
        <v>4.2179925396050318E-2</v>
      </c>
      <c r="J27" s="170">
        <f>SUM(J7:J26)</f>
        <v>13773</v>
      </c>
      <c r="K27" s="169">
        <f>J27/$C27</f>
        <v>1.3866669351469175E-2</v>
      </c>
      <c r="L27" s="170">
        <f>F27+H27+J27</f>
        <v>58458</v>
      </c>
      <c r="M27" s="171">
        <f>L27/$C27</f>
        <v>5.8855569371101792E-2</v>
      </c>
      <c r="N27" s="172">
        <f>SUM(N7:N26)</f>
        <v>114276</v>
      </c>
      <c r="O27" s="170">
        <f>SUM(O7:O26)</f>
        <v>114924</v>
      </c>
      <c r="P27" s="171">
        <f>(N27+O27)/$E27</f>
        <v>0.27301965455628352</v>
      </c>
      <c r="Q27" s="173">
        <f>SUM(Q7:Q26)</f>
        <v>672</v>
      </c>
      <c r="R27" s="174">
        <f>SUM(R7:R26)</f>
        <v>672</v>
      </c>
      <c r="S27" s="175">
        <f>(Q27+R27)/$D27</f>
        <v>2.1250120559649752E-3</v>
      </c>
      <c r="T27" s="172">
        <f t="shared" ref="T27:Z27" si="19">SUM(T7:T26)</f>
        <v>5248</v>
      </c>
      <c r="U27" s="170">
        <f t="shared" si="19"/>
        <v>70883</v>
      </c>
      <c r="V27" s="170">
        <f t="shared" si="19"/>
        <v>68208</v>
      </c>
      <c r="W27" s="172">
        <f t="shared" si="19"/>
        <v>4042</v>
      </c>
      <c r="X27" s="170">
        <f t="shared" si="19"/>
        <v>64166</v>
      </c>
      <c r="Y27" s="170">
        <f t="shared" si="19"/>
        <v>61813</v>
      </c>
      <c r="Z27" s="170">
        <f t="shared" si="19"/>
        <v>0</v>
      </c>
      <c r="AA27" s="169">
        <f>(V27+Z27)/$D27</f>
        <v>0.10784436184022249</v>
      </c>
      <c r="AB27" s="170">
        <f t="shared" si="9"/>
        <v>68880</v>
      </c>
      <c r="AC27" s="170">
        <f>R27+Y27</f>
        <v>62485</v>
      </c>
      <c r="AD27" s="171">
        <f>(AB27+AC27)/$D27</f>
        <v>0.20770253625880877</v>
      </c>
      <c r="AE27" s="172">
        <f>SUM(AE7:AE26)</f>
        <v>136874</v>
      </c>
      <c r="AF27" s="171">
        <f>AE27/$C27</f>
        <v>0.13780487190975035</v>
      </c>
      <c r="AG27" s="176">
        <f>SUM(AG7:AG26)</f>
        <v>4179</v>
      </c>
      <c r="AH27" s="169">
        <f>AG27/$C27</f>
        <v>4.2074211297313353E-3</v>
      </c>
      <c r="AI27" s="177">
        <f>SUM(AI7:AI26)</f>
        <v>2904</v>
      </c>
      <c r="AJ27" s="169">
        <f>AI27/$C27</f>
        <v>2.9237499307824353E-3</v>
      </c>
      <c r="AK27" s="170">
        <f>SUM(AK7:AK26)</f>
        <v>87422</v>
      </c>
      <c r="AL27" s="169">
        <f>AK27/$C27</f>
        <v>8.8016551807459389E-2</v>
      </c>
      <c r="AM27" s="170">
        <f t="shared" si="15"/>
        <v>94505</v>
      </c>
      <c r="AN27" s="178">
        <f>AM27/$C27</f>
        <v>9.5147722867973156E-2</v>
      </c>
    </row>
    <row r="28" spans="1:41" x14ac:dyDescent="0.15">
      <c r="AH28" s="179"/>
    </row>
    <row r="29" spans="1:41" x14ac:dyDescent="0.15">
      <c r="AH29" s="180"/>
    </row>
  </sheetData>
  <mergeCells count="7">
    <mergeCell ref="AG2:AN3"/>
    <mergeCell ref="A1:P1"/>
    <mergeCell ref="B2:E3"/>
    <mergeCell ref="F2:M3"/>
    <mergeCell ref="N2:P3"/>
    <mergeCell ref="Q2:AD3"/>
    <mergeCell ref="AE2:AF3"/>
  </mergeCells>
  <phoneticPr fontId="3"/>
  <conditionalFormatting sqref="AM7:AM27 AK7:AK26">
    <cfRule type="cellIs" dxfId="9" priority="7" stopIfTrue="1" operator="lessThanOrEqual">
      <formula>$M$26</formula>
    </cfRule>
  </conditionalFormatting>
  <conditionalFormatting sqref="AF37:AJ37">
    <cfRule type="cellIs" dxfId="8" priority="8" stopIfTrue="1" operator="lessThanOrEqual">
      <formula>$M$27</formula>
    </cfRule>
  </conditionalFormatting>
  <conditionalFormatting sqref="P7:P24 AA7:AA24 I7:I27 AF7:AF26 M7:M27 G7:G27 AG25:AH27 AI25:AI26 AJ7:AJ27 AL7:AL27 R7:R24 AN7:AN27">
    <cfRule type="cellIs" dxfId="7" priority="9" stopIfTrue="1" operator="lessThanOrEqual">
      <formula>$M$27</formula>
    </cfRule>
  </conditionalFormatting>
  <conditionalFormatting sqref="AK36:AM36">
    <cfRule type="cellIs" dxfId="6" priority="10" stopIfTrue="1" operator="lessThanOrEqual">
      <formula>$M$26</formula>
    </cfRule>
  </conditionalFormatting>
  <conditionalFormatting sqref="S7:S27">
    <cfRule type="cellIs" dxfId="5" priority="6" stopIfTrue="1" operator="lessThanOrEqual">
      <formula>$M$27</formula>
    </cfRule>
  </conditionalFormatting>
  <conditionalFormatting sqref="AD7:AD27">
    <cfRule type="cellIs" dxfId="4" priority="5" stopIfTrue="1" operator="lessThanOrEqual">
      <formula>$M$27</formula>
    </cfRule>
  </conditionalFormatting>
  <conditionalFormatting sqref="Q7:Q24">
    <cfRule type="cellIs" dxfId="3" priority="4" stopIfTrue="1" operator="lessThanOrEqual">
      <formula>$M$27</formula>
    </cfRule>
  </conditionalFormatting>
  <conditionalFormatting sqref="K7:K27">
    <cfRule type="cellIs" dxfId="2" priority="3" stopIfTrue="1" operator="lessThanOrEqual">
      <formula>$M$27</formula>
    </cfRule>
  </conditionalFormatting>
  <conditionalFormatting sqref="AH7:AI24">
    <cfRule type="cellIs" dxfId="1" priority="2" stopIfTrue="1" operator="lessThanOrEqual">
      <formula>$M$27</formula>
    </cfRule>
  </conditionalFormatting>
  <conditionalFormatting sqref="AG7:AG24">
    <cfRule type="cellIs" dxfId="0" priority="1" stopIfTrue="1" operator="lessThanOrEqual">
      <formula>$M$27</formula>
    </cfRule>
  </conditionalFormatting>
  <printOptions horizontalCentered="1" verticalCentered="1"/>
  <pageMargins left="0.27559055118110237" right="0.19685039370078741" top="0.35433070866141736" bottom="0.35433070866141736" header="0.19685039370078741" footer="0.19685039370078741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居住区別受診者数･受診率</vt:lpstr>
      <vt:lpstr>居住区別受診者数･受診率!Print_Area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2020-01-20T02:09:02Z</dcterms:created>
  <dcterms:modified xsi:type="dcterms:W3CDTF">2020-01-20T02:09:50Z</dcterms:modified>
</cp:coreProperties>
</file>