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3130248\kenshin\"/>
    </mc:Choice>
  </mc:AlternateContent>
  <bookViews>
    <workbookView xWindow="0" yWindow="0" windowWidth="20490" windowHeight="7635" tabRatio="415"/>
  </bookViews>
  <sheets>
    <sheet name="居住区別受診者数･受診率" sheetId="4" r:id="rId1"/>
  </sheets>
  <definedNames>
    <definedName name="_xlnm.Print_Area" localSheetId="0">居住区別受診者数･受診率!$A$1:$AN$27</definedName>
  </definedNames>
  <calcPr calcId="162913"/>
  <customWorkbookViews>
    <customWorkbookView name="横浜市 - 個人用ﾋﾞｭｰ" guid="{AADD6C21-8E88-11D2-996A-F54FCC087A0F}" mergeInterval="0" personalView="1" maximized="1" windowWidth="796" windowHeight="439" activeSheetId="1"/>
  </customWorkbookViews>
</workbook>
</file>

<file path=xl/calcChain.xml><?xml version="1.0" encoding="utf-8"?>
<calcChain xmlns="http://schemas.openxmlformats.org/spreadsheetml/2006/main">
  <c r="AC7" i="4" l="1"/>
  <c r="V26" i="4"/>
  <c r="V25" i="4"/>
  <c r="V27" i="4" s="1"/>
  <c r="Q27" i="4"/>
  <c r="Q22" i="4"/>
  <c r="Q11" i="4"/>
  <c r="L8" i="4"/>
  <c r="AG27" i="4" l="1"/>
  <c r="Y26" i="4"/>
  <c r="Y25" i="4"/>
  <c r="AC24" i="4"/>
  <c r="AC23" i="4"/>
  <c r="AC21" i="4"/>
  <c r="AC20" i="4"/>
  <c r="AC19" i="4"/>
  <c r="AC18" i="4"/>
  <c r="AC15" i="4"/>
  <c r="AC13" i="4"/>
  <c r="AC11" i="4"/>
  <c r="Y27" i="4"/>
  <c r="AB26" i="4"/>
  <c r="AA24" i="4"/>
  <c r="AB23" i="4"/>
  <c r="AA22" i="4"/>
  <c r="AA21" i="4"/>
  <c r="AA20" i="4"/>
  <c r="AB19" i="4"/>
  <c r="AA18" i="4"/>
  <c r="AA17" i="4"/>
  <c r="AA16" i="4"/>
  <c r="AA15" i="4"/>
  <c r="AA14" i="4"/>
  <c r="AA13" i="4"/>
  <c r="AA12" i="4"/>
  <c r="AA11" i="4"/>
  <c r="AA10" i="4"/>
  <c r="AA9" i="4"/>
  <c r="AA8" i="4"/>
  <c r="AB7" i="4"/>
  <c r="AD7" i="4" s="1"/>
  <c r="X27" i="4"/>
  <c r="W27" i="4"/>
  <c r="L24" i="4"/>
  <c r="L23" i="4"/>
  <c r="M23" i="4" s="1"/>
  <c r="L22" i="4"/>
  <c r="L21" i="4"/>
  <c r="L20" i="4"/>
  <c r="L19" i="4"/>
  <c r="M19" i="4" s="1"/>
  <c r="L18" i="4"/>
  <c r="L17" i="4"/>
  <c r="L16" i="4"/>
  <c r="L15" i="4"/>
  <c r="M15" i="4" s="1"/>
  <c r="L14" i="4"/>
  <c r="L13" i="4"/>
  <c r="L12" i="4"/>
  <c r="L11" i="4"/>
  <c r="M11" i="4" s="1"/>
  <c r="L10" i="4"/>
  <c r="L9" i="4"/>
  <c r="L7" i="4"/>
  <c r="M7" i="4" s="1"/>
  <c r="J27" i="4"/>
  <c r="C24" i="4"/>
  <c r="C23" i="4"/>
  <c r="C22" i="4"/>
  <c r="AL22" i="4" s="1"/>
  <c r="C21" i="4"/>
  <c r="AL21" i="4" s="1"/>
  <c r="C20" i="4"/>
  <c r="AL20" i="4" s="1"/>
  <c r="C19" i="4"/>
  <c r="C18" i="4"/>
  <c r="AL18" i="4" s="1"/>
  <c r="C17" i="4"/>
  <c r="AL17" i="4" s="1"/>
  <c r="C16" i="4"/>
  <c r="C15" i="4"/>
  <c r="C14" i="4"/>
  <c r="AL14" i="4" s="1"/>
  <c r="C13" i="4"/>
  <c r="AL13" i="4" s="1"/>
  <c r="C12" i="4"/>
  <c r="C11" i="4"/>
  <c r="C10" i="4"/>
  <c r="AL10" i="4" s="1"/>
  <c r="C9" i="4"/>
  <c r="C8" i="4"/>
  <c r="AF8" i="4" s="1"/>
  <c r="C7" i="4"/>
  <c r="AC12" i="4"/>
  <c r="AC16" i="4"/>
  <c r="AA19" i="4"/>
  <c r="AA23" i="4"/>
  <c r="AC9" i="4"/>
  <c r="AC17" i="4"/>
  <c r="AC10" i="4"/>
  <c r="AC14" i="4"/>
  <c r="AC22" i="4"/>
  <c r="P21" i="4"/>
  <c r="AM26" i="4"/>
  <c r="AM25" i="4"/>
  <c r="AM24" i="4"/>
  <c r="AM23" i="4"/>
  <c r="AN23" i="4" s="1"/>
  <c r="AM22" i="4"/>
  <c r="AM21" i="4"/>
  <c r="AM20" i="4"/>
  <c r="AM19" i="4"/>
  <c r="AN19" i="4" s="1"/>
  <c r="AM18" i="4"/>
  <c r="AM17" i="4"/>
  <c r="AM16" i="4"/>
  <c r="AM15" i="4"/>
  <c r="AN15" i="4" s="1"/>
  <c r="AM14" i="4"/>
  <c r="AM13" i="4"/>
  <c r="AM12" i="4"/>
  <c r="AM11" i="4"/>
  <c r="AN11" i="4" s="1"/>
  <c r="AM10" i="4"/>
  <c r="AM9" i="4"/>
  <c r="AM8" i="4"/>
  <c r="AM7" i="4"/>
  <c r="AN7" i="4" s="1"/>
  <c r="AL24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  <c r="S8" i="4"/>
  <c r="S7" i="4"/>
  <c r="AB11" i="4"/>
  <c r="AB10" i="4"/>
  <c r="AD10" i="4" s="1"/>
  <c r="AB9" i="4"/>
  <c r="AB25" i="4"/>
  <c r="AB22" i="4"/>
  <c r="AB21" i="4"/>
  <c r="AB20" i="4"/>
  <c r="AB17" i="4"/>
  <c r="AB15" i="4"/>
  <c r="AD15" i="4" s="1"/>
  <c r="AB14" i="4"/>
  <c r="AB13" i="4"/>
  <c r="AC25" i="4"/>
  <c r="AC26" i="4"/>
  <c r="P7" i="4"/>
  <c r="N27" i="4"/>
  <c r="AE27" i="4"/>
  <c r="R27" i="4"/>
  <c r="F27" i="4"/>
  <c r="AI27" i="4"/>
  <c r="AK27" i="4"/>
  <c r="U27" i="4"/>
  <c r="T27" i="4"/>
  <c r="O27" i="4"/>
  <c r="H27" i="4"/>
  <c r="AL7" i="4"/>
  <c r="AF7" i="4"/>
  <c r="P8" i="4"/>
  <c r="P9" i="4"/>
  <c r="P10" i="4"/>
  <c r="AL11" i="4"/>
  <c r="P11" i="4"/>
  <c r="P12" i="4"/>
  <c r="P13" i="4"/>
  <c r="P14" i="4"/>
  <c r="AL15" i="4"/>
  <c r="P15" i="4"/>
  <c r="P16" i="4"/>
  <c r="P17" i="4"/>
  <c r="P18" i="4"/>
  <c r="AL19" i="4"/>
  <c r="P19" i="4"/>
  <c r="P20" i="4"/>
  <c r="P22" i="4"/>
  <c r="AL23" i="4"/>
  <c r="P23" i="4"/>
  <c r="AF24" i="4"/>
  <c r="P24" i="4"/>
  <c r="L25" i="4"/>
  <c r="L26" i="4"/>
  <c r="B27" i="4"/>
  <c r="AF11" i="4"/>
  <c r="D27" i="4"/>
  <c r="C27" i="4" s="1"/>
  <c r="AF23" i="4"/>
  <c r="E27" i="4"/>
  <c r="AF15" i="4"/>
  <c r="AF19" i="4"/>
  <c r="Z27" i="4"/>
  <c r="AF22" i="4" l="1"/>
  <c r="AN22" i="4"/>
  <c r="AF13" i="4"/>
  <c r="AF21" i="4"/>
  <c r="AN24" i="4"/>
  <c r="AF14" i="4"/>
  <c r="AN13" i="4"/>
  <c r="AN21" i="4"/>
  <c r="M21" i="4"/>
  <c r="M18" i="4"/>
  <c r="M22" i="4"/>
  <c r="AD14" i="4"/>
  <c r="AD9" i="4"/>
  <c r="AD22" i="4"/>
  <c r="AD13" i="4"/>
  <c r="AD21" i="4"/>
  <c r="L27" i="4"/>
  <c r="M27" i="4" s="1"/>
  <c r="AC27" i="4"/>
  <c r="S27" i="4"/>
  <c r="AF12" i="4"/>
  <c r="M16" i="4"/>
  <c r="M8" i="4"/>
  <c r="AL8" i="4"/>
  <c r="AN10" i="4"/>
  <c r="AN14" i="4"/>
  <c r="AN18" i="4"/>
  <c r="M17" i="4"/>
  <c r="P27" i="4"/>
  <c r="M20" i="4"/>
  <c r="AB12" i="4"/>
  <c r="AD12" i="4" s="1"/>
  <c r="AB16" i="4"/>
  <c r="AD16" i="4" s="1"/>
  <c r="AL12" i="4"/>
  <c r="AN8" i="4"/>
  <c r="AD20" i="4"/>
  <c r="AF20" i="4"/>
  <c r="AF16" i="4"/>
  <c r="M24" i="4"/>
  <c r="AL27" i="4"/>
  <c r="AF27" i="4"/>
  <c r="AD17" i="4"/>
  <c r="AB24" i="4"/>
  <c r="AD24" i="4" s="1"/>
  <c r="AD11" i="4"/>
  <c r="AL16" i="4"/>
  <c r="AN12" i="4"/>
  <c r="AN16" i="4"/>
  <c r="AN20" i="4"/>
  <c r="M12" i="4"/>
  <c r="AA27" i="4"/>
  <c r="AD19" i="4"/>
  <c r="AD23" i="4"/>
  <c r="AH27" i="4"/>
  <c r="K17" i="4"/>
  <c r="AM27" i="4"/>
  <c r="AN27" i="4" s="1"/>
  <c r="I27" i="4"/>
  <c r="K9" i="4"/>
  <c r="K21" i="4"/>
  <c r="AF9" i="4"/>
  <c r="AC8" i="4"/>
  <c r="K14" i="4"/>
  <c r="K22" i="4"/>
  <c r="G27" i="4"/>
  <c r="M14" i="4"/>
  <c r="AL9" i="4"/>
  <c r="M10" i="4"/>
  <c r="AB18" i="4"/>
  <c r="AD18" i="4" s="1"/>
  <c r="AN9" i="4"/>
  <c r="AN17" i="4"/>
  <c r="K7" i="4"/>
  <c r="K11" i="4"/>
  <c r="K15" i="4"/>
  <c r="K19" i="4"/>
  <c r="K23" i="4"/>
  <c r="AB8" i="4"/>
  <c r="K27" i="4"/>
  <c r="K13" i="4"/>
  <c r="M13" i="4"/>
  <c r="AF17" i="4"/>
  <c r="M9" i="4"/>
  <c r="K10" i="4"/>
  <c r="K18" i="4"/>
  <c r="AA7" i="4"/>
  <c r="AF10" i="4"/>
  <c r="AF18" i="4"/>
  <c r="K8" i="4"/>
  <c r="K12" i="4"/>
  <c r="K16" i="4"/>
  <c r="K20" i="4"/>
  <c r="K24" i="4"/>
  <c r="AJ27" i="4"/>
  <c r="AB27" i="4" l="1"/>
  <c r="AD27" i="4" s="1"/>
  <c r="AD8" i="4"/>
</calcChain>
</file>

<file path=xl/sharedStrings.xml><?xml version="1.0" encoding="utf-8"?>
<sst xmlns="http://schemas.openxmlformats.org/spreadsheetml/2006/main" count="96" uniqueCount="86">
  <si>
    <t>鶴見</t>
  </si>
  <si>
    <t>神奈川</t>
  </si>
  <si>
    <t>西</t>
  </si>
  <si>
    <t>中</t>
  </si>
  <si>
    <t>南</t>
  </si>
  <si>
    <t>港南</t>
  </si>
  <si>
    <t>旭</t>
  </si>
  <si>
    <t>磯子</t>
  </si>
  <si>
    <t>金沢</t>
  </si>
  <si>
    <t>港北</t>
  </si>
  <si>
    <t>緑</t>
  </si>
  <si>
    <t>青葉</t>
  </si>
  <si>
    <t>都筑</t>
  </si>
  <si>
    <t>戸塚</t>
  </si>
  <si>
    <t>栄</t>
  </si>
  <si>
    <t>泉</t>
  </si>
  <si>
    <t>瀬谷</t>
  </si>
  <si>
    <t>視触診</t>
    <rPh sb="0" eb="3">
      <t>シショクシン</t>
    </rPh>
    <phoneticPr fontId="2"/>
  </si>
  <si>
    <t>胃</t>
    <rPh sb="0" eb="1">
      <t>イ</t>
    </rPh>
    <phoneticPr fontId="2"/>
  </si>
  <si>
    <t>大腸</t>
    <rPh sb="0" eb="2">
      <t>ダイチョウ</t>
    </rPh>
    <phoneticPr fontId="2"/>
  </si>
  <si>
    <t>視触診
マンモ</t>
    <rPh sb="0" eb="3">
      <t>シショクシン</t>
    </rPh>
    <phoneticPr fontId="2"/>
  </si>
  <si>
    <t>市外（転出者）</t>
    <rPh sb="0" eb="2">
      <t>シガイ</t>
    </rPh>
    <rPh sb="3" eb="5">
      <t>テンシュツ</t>
    </rPh>
    <rPh sb="5" eb="6">
      <t>シャ</t>
    </rPh>
    <phoneticPr fontId="2"/>
  </si>
  <si>
    <t>肺</t>
    <rPh sb="0" eb="1">
      <t>ハイ</t>
    </rPh>
    <phoneticPr fontId="2"/>
  </si>
  <si>
    <t>対象者数</t>
    <rPh sb="0" eb="3">
      <t>タイショウシャ</t>
    </rPh>
    <rPh sb="3" eb="4">
      <t>スウ</t>
    </rPh>
    <phoneticPr fontId="2"/>
  </si>
  <si>
    <t>40歳以上
対象者数（男）</t>
    <rPh sb="2" eb="5">
      <t>サイイジョウ</t>
    </rPh>
    <rPh sb="6" eb="9">
      <t>タイショウシャ</t>
    </rPh>
    <rPh sb="9" eb="10">
      <t>スウ</t>
    </rPh>
    <rPh sb="11" eb="12">
      <t>オトコ</t>
    </rPh>
    <phoneticPr fontId="3"/>
  </si>
  <si>
    <t>40歳以上
対象者数（女）</t>
    <rPh sb="2" eb="5">
      <t>サイイジョウ</t>
    </rPh>
    <rPh sb="6" eb="9">
      <t>タイショウシャ</t>
    </rPh>
    <rPh sb="9" eb="10">
      <t>スウ</t>
    </rPh>
    <rPh sb="11" eb="12">
      <t>オンナ</t>
    </rPh>
    <phoneticPr fontId="3"/>
  </si>
  <si>
    <t>40歳以上
対象者数（男女）</t>
    <rPh sb="2" eb="5">
      <t>サイイジョウ</t>
    </rPh>
    <rPh sb="6" eb="9">
      <t>タイショウシャ</t>
    </rPh>
    <rPh sb="9" eb="10">
      <t>スウ</t>
    </rPh>
    <rPh sb="11" eb="13">
      <t>ダンジョ</t>
    </rPh>
    <phoneticPr fontId="3"/>
  </si>
  <si>
    <t>20歳以上
対象者数（女）</t>
    <rPh sb="2" eb="5">
      <t>サイイジョウ</t>
    </rPh>
    <rPh sb="6" eb="9">
      <t>タイショウシャ</t>
    </rPh>
    <rPh sb="9" eb="10">
      <t>スウ</t>
    </rPh>
    <rPh sb="11" eb="12">
      <t>オンナ</t>
    </rPh>
    <phoneticPr fontId="3"/>
  </si>
  <si>
    <t>受診率</t>
    <rPh sb="0" eb="2">
      <t>ジュシン</t>
    </rPh>
    <rPh sb="2" eb="3">
      <t>リツ</t>
    </rPh>
    <phoneticPr fontId="2"/>
  </si>
  <si>
    <t>受診率※</t>
    <rPh sb="0" eb="2">
      <t>ジュシン</t>
    </rPh>
    <rPh sb="2" eb="3">
      <t>リツ</t>
    </rPh>
    <phoneticPr fontId="2"/>
  </si>
  <si>
    <t>横浜市</t>
    <rPh sb="0" eb="3">
      <t>ヨコハマシ</t>
    </rPh>
    <phoneticPr fontId="2"/>
  </si>
  <si>
    <t>子宮
※（2年連続受診者数は減算していません。）</t>
    <rPh sb="0" eb="2">
      <t>シキュウ</t>
    </rPh>
    <rPh sb="6" eb="7">
      <t>ネン</t>
    </rPh>
    <rPh sb="7" eb="9">
      <t>レンゾク</t>
    </rPh>
    <rPh sb="9" eb="12">
      <t>ジュシンシャ</t>
    </rPh>
    <rPh sb="12" eb="13">
      <t>スウ</t>
    </rPh>
    <rPh sb="14" eb="16">
      <t>ゲンサン</t>
    </rPh>
    <phoneticPr fontId="2"/>
  </si>
  <si>
    <t>乳
※（2年連続受診者数は減算していません。）</t>
    <phoneticPr fontId="2"/>
  </si>
  <si>
    <t>市外（被災者）</t>
    <rPh sb="0" eb="2">
      <t>シガイ</t>
    </rPh>
    <rPh sb="3" eb="6">
      <t>ヒサイシャ</t>
    </rPh>
    <phoneticPr fontId="2"/>
  </si>
  <si>
    <t>集団</t>
    <rPh sb="0" eb="2">
      <t>シュウダン</t>
    </rPh>
    <phoneticPr fontId="2"/>
  </si>
  <si>
    <t>市民病院</t>
    <rPh sb="0" eb="2">
      <t>シミン</t>
    </rPh>
    <rPh sb="2" eb="4">
      <t>ビョウイン</t>
    </rPh>
    <phoneticPr fontId="2"/>
  </si>
  <si>
    <t>受診率
（集団）</t>
    <rPh sb="0" eb="2">
      <t>ジュシン</t>
    </rPh>
    <rPh sb="2" eb="3">
      <t>リツ</t>
    </rPh>
    <rPh sb="5" eb="7">
      <t>シュウダン</t>
    </rPh>
    <phoneticPr fontId="2"/>
  </si>
  <si>
    <t>総数</t>
    <rPh sb="0" eb="2">
      <t>ソウスウ</t>
    </rPh>
    <phoneticPr fontId="2"/>
  </si>
  <si>
    <t>受診率
（市民病院）</t>
    <rPh sb="0" eb="2">
      <t>ジュシン</t>
    </rPh>
    <rPh sb="2" eb="3">
      <t>リツ</t>
    </rPh>
    <rPh sb="5" eb="7">
      <t>シミン</t>
    </rPh>
    <rPh sb="7" eb="9">
      <t>ビョウイン</t>
    </rPh>
    <phoneticPr fontId="2"/>
  </si>
  <si>
    <t>保土ケ谷</t>
    <phoneticPr fontId="2"/>
  </si>
  <si>
    <t>個別</t>
    <rPh sb="0" eb="2">
      <t>コベツ</t>
    </rPh>
    <phoneticPr fontId="2"/>
  </si>
  <si>
    <t>受診率
（個別）</t>
    <rPh sb="0" eb="2">
      <t>ジュシン</t>
    </rPh>
    <rPh sb="2" eb="3">
      <t>リツ</t>
    </rPh>
    <rPh sb="5" eb="7">
      <t>コベツ</t>
    </rPh>
    <phoneticPr fontId="2"/>
  </si>
  <si>
    <t>受診数</t>
    <rPh sb="0" eb="3">
      <t>ジュシンスウ</t>
    </rPh>
    <phoneticPr fontId="2"/>
  </si>
  <si>
    <t>受診率※
（集団）</t>
    <rPh sb="0" eb="2">
      <t>ジュシン</t>
    </rPh>
    <rPh sb="2" eb="3">
      <t>リツ</t>
    </rPh>
    <rPh sb="6" eb="8">
      <t>シュウダン</t>
    </rPh>
    <phoneticPr fontId="2"/>
  </si>
  <si>
    <t>受診率※
(個別）</t>
    <rPh sb="0" eb="2">
      <t>ジュシン</t>
    </rPh>
    <rPh sb="2" eb="3">
      <t>リツ</t>
    </rPh>
    <rPh sb="6" eb="8">
      <t>コベツ</t>
    </rPh>
    <phoneticPr fontId="2"/>
  </si>
  <si>
    <t>個別
（X線）</t>
    <rPh sb="0" eb="2">
      <t>コベツ</t>
    </rPh>
    <rPh sb="5" eb="6">
      <t>セン</t>
    </rPh>
    <phoneticPr fontId="2"/>
  </si>
  <si>
    <t>(1)</t>
    <phoneticPr fontId="2"/>
  </si>
  <si>
    <t>(2)</t>
    <phoneticPr fontId="2"/>
  </si>
  <si>
    <t>(1)＋(2)</t>
    <phoneticPr fontId="2"/>
  </si>
  <si>
    <t>(3)</t>
    <phoneticPr fontId="2"/>
  </si>
  <si>
    <t>(4)</t>
    <phoneticPr fontId="2"/>
  </si>
  <si>
    <t>(5)</t>
    <phoneticPr fontId="2"/>
  </si>
  <si>
    <t>(6)</t>
    <phoneticPr fontId="2"/>
  </si>
  <si>
    <t>(3)+(5)</t>
    <phoneticPr fontId="2"/>
  </si>
  <si>
    <t>(4)+(6)</t>
    <phoneticPr fontId="2"/>
  </si>
  <si>
    <t>(7)</t>
    <phoneticPr fontId="2"/>
  </si>
  <si>
    <t>(8)</t>
    <phoneticPr fontId="2"/>
  </si>
  <si>
    <t>(9)</t>
    <phoneticPr fontId="2"/>
  </si>
  <si>
    <t>(7)+(8)+(9)</t>
    <phoneticPr fontId="2"/>
  </si>
  <si>
    <t>(A)</t>
    <phoneticPr fontId="2"/>
  </si>
  <si>
    <t>(B)</t>
    <phoneticPr fontId="2"/>
  </si>
  <si>
    <t>（C）</t>
    <phoneticPr fontId="2"/>
  </si>
  <si>
    <t>(D)</t>
    <phoneticPr fontId="2"/>
  </si>
  <si>
    <t>(D)/(A)</t>
    <phoneticPr fontId="2"/>
  </si>
  <si>
    <t>（E)</t>
    <phoneticPr fontId="2"/>
  </si>
  <si>
    <t>（F)</t>
    <phoneticPr fontId="2"/>
  </si>
  <si>
    <t>(（E)+(F)）/（C)</t>
    <phoneticPr fontId="2"/>
  </si>
  <si>
    <t>（G)</t>
    <phoneticPr fontId="2"/>
  </si>
  <si>
    <t>（H)</t>
    <phoneticPr fontId="2"/>
  </si>
  <si>
    <t>（（G)+(H)）/（B)</t>
    <phoneticPr fontId="2"/>
  </si>
  <si>
    <t>(I)</t>
    <phoneticPr fontId="2"/>
  </si>
  <si>
    <t>(I)/(A)</t>
    <phoneticPr fontId="2"/>
  </si>
  <si>
    <t>(J)</t>
    <phoneticPr fontId="2"/>
  </si>
  <si>
    <t>(J)/(A)</t>
    <phoneticPr fontId="2"/>
  </si>
  <si>
    <t>個別
（内視鏡）</t>
    <rPh sb="0" eb="2">
      <t>コベツ</t>
    </rPh>
    <rPh sb="4" eb="7">
      <t>ナイシキョウ</t>
    </rPh>
    <phoneticPr fontId="2"/>
  </si>
  <si>
    <t>受診率
（内視鏡）</t>
    <rPh sb="0" eb="2">
      <t>ジュシン</t>
    </rPh>
    <rPh sb="2" eb="3">
      <t>リツ</t>
    </rPh>
    <rPh sb="5" eb="8">
      <t>ナイシキョウ</t>
    </rPh>
    <phoneticPr fontId="2"/>
  </si>
  <si>
    <t>受診率
（X線）</t>
    <rPh sb="0" eb="2">
      <t>ジュシン</t>
    </rPh>
    <rPh sb="2" eb="3">
      <t>リツ</t>
    </rPh>
    <rPh sb="6" eb="7">
      <t>セン</t>
    </rPh>
    <phoneticPr fontId="2"/>
  </si>
  <si>
    <t>H29
受診数</t>
    <rPh sb="4" eb="7">
      <t>ジュシンスウ</t>
    </rPh>
    <phoneticPr fontId="2"/>
  </si>
  <si>
    <t>H29
受診数（集団）</t>
    <rPh sb="4" eb="7">
      <t>ジュシンスウ</t>
    </rPh>
    <rPh sb="8" eb="10">
      <t>シュウダン</t>
    </rPh>
    <phoneticPr fontId="2"/>
  </si>
  <si>
    <t>H29
受診数
（個別）</t>
    <rPh sb="4" eb="7">
      <t>ジュシンスウ</t>
    </rPh>
    <rPh sb="9" eb="11">
      <t>コベツ</t>
    </rPh>
    <phoneticPr fontId="2"/>
  </si>
  <si>
    <t>H29
総数</t>
    <rPh sb="4" eb="6">
      <t>ソウスウ</t>
    </rPh>
    <phoneticPr fontId="2"/>
  </si>
  <si>
    <t>平成30年度行政区別（受診者居住区別）受診者数</t>
    <rPh sb="11" eb="14">
      <t>ジュシンシャ</t>
    </rPh>
    <rPh sb="14" eb="17">
      <t>キョジュウク</t>
    </rPh>
    <rPh sb="17" eb="18">
      <t>ベツ</t>
    </rPh>
    <phoneticPr fontId="2"/>
  </si>
  <si>
    <t>H30
受診数</t>
    <rPh sb="4" eb="7">
      <t>ジュシンスウ</t>
    </rPh>
    <phoneticPr fontId="2"/>
  </si>
  <si>
    <t>H30
受診数（集団）</t>
    <rPh sb="4" eb="7">
      <t>ジュシンスウ</t>
    </rPh>
    <rPh sb="8" eb="10">
      <t>シュウダン</t>
    </rPh>
    <phoneticPr fontId="2"/>
  </si>
  <si>
    <t>H30
受診数
（個別）</t>
    <rPh sb="4" eb="7">
      <t>ジュシンスウ</t>
    </rPh>
    <rPh sb="9" eb="11">
      <t>コベツ</t>
    </rPh>
    <phoneticPr fontId="2"/>
  </si>
  <si>
    <t>H30
総数</t>
    <rPh sb="4" eb="6">
      <t>ソウスウ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</si>
</sst>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0.0%"/>
    <numFmt numFmtId="178" formatCode="#,##0_);[Red]\(#,##0\)"/>
    <numFmt numFmtId="179" formatCode="0_);[Red]\(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/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/>
      <bottom style="hair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 diagonalUp="1">
      <left/>
      <right/>
      <top/>
      <bottom style="hair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 diagonalUp="1">
      <left/>
      <right/>
      <top/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hair">
        <color indexed="64"/>
      </right>
      <top/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hair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/>
    <xf numFmtId="0" fontId="0" fillId="0" borderId="0" xfId="0" applyFill="1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38" fontId="4" fillId="0" borderId="9" xfId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38" fontId="4" fillId="0" borderId="14" xfId="1" applyFont="1" applyFill="1" applyBorder="1" applyAlignment="1">
      <alignment vertical="center"/>
    </xf>
    <xf numFmtId="38" fontId="4" fillId="0" borderId="12" xfId="1" applyFont="1" applyFill="1" applyBorder="1" applyAlignment="1">
      <alignment vertical="center"/>
    </xf>
    <xf numFmtId="177" fontId="4" fillId="0" borderId="13" xfId="1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>
      <alignment vertical="center"/>
    </xf>
    <xf numFmtId="38" fontId="4" fillId="0" borderId="16" xfId="1" applyFont="1" applyFill="1" applyBorder="1" applyAlignment="1">
      <alignment vertical="center"/>
    </xf>
    <xf numFmtId="177" fontId="4" fillId="0" borderId="17" xfId="1" applyNumberFormat="1" applyFont="1" applyFill="1" applyBorder="1" applyAlignment="1">
      <alignment vertical="center"/>
    </xf>
    <xf numFmtId="38" fontId="4" fillId="0" borderId="18" xfId="1" applyFont="1" applyFill="1" applyBorder="1" applyAlignment="1">
      <alignment vertical="center"/>
    </xf>
    <xf numFmtId="177" fontId="4" fillId="0" borderId="19" xfId="1" applyNumberFormat="1" applyFont="1" applyFill="1" applyBorder="1" applyAlignment="1">
      <alignment vertical="center"/>
    </xf>
    <xf numFmtId="177" fontId="4" fillId="0" borderId="20" xfId="1" applyNumberFormat="1" applyFont="1" applyFill="1" applyBorder="1" applyAlignment="1">
      <alignment vertical="center"/>
    </xf>
    <xf numFmtId="177" fontId="4" fillId="0" borderId="23" xfId="1" applyNumberFormat="1" applyFont="1" applyFill="1" applyBorder="1" applyAlignment="1">
      <alignment vertical="center"/>
    </xf>
    <xf numFmtId="177" fontId="4" fillId="0" borderId="22" xfId="1" applyNumberFormat="1" applyFont="1" applyFill="1" applyBorder="1" applyAlignment="1">
      <alignment vertical="center"/>
    </xf>
    <xf numFmtId="177" fontId="4" fillId="0" borderId="24" xfId="1" applyNumberFormat="1" applyFont="1" applyFill="1" applyBorder="1" applyAlignment="1">
      <alignment vertical="center"/>
    </xf>
    <xf numFmtId="38" fontId="4" fillId="0" borderId="27" xfId="1" applyFont="1" applyFill="1" applyBorder="1" applyAlignment="1">
      <alignment vertical="center"/>
    </xf>
    <xf numFmtId="177" fontId="4" fillId="0" borderId="26" xfId="1" applyNumberFormat="1" applyFont="1" applyFill="1" applyBorder="1" applyAlignment="1">
      <alignment vertical="center"/>
    </xf>
    <xf numFmtId="177" fontId="4" fillId="0" borderId="28" xfId="1" applyNumberFormat="1" applyFont="1" applyFill="1" applyBorder="1" applyAlignment="1">
      <alignment vertical="center"/>
    </xf>
    <xf numFmtId="176" fontId="4" fillId="0" borderId="29" xfId="0" applyNumberFormat="1" applyFont="1" applyFill="1" applyBorder="1" applyAlignment="1">
      <alignment vertical="center"/>
    </xf>
    <xf numFmtId="38" fontId="4" fillId="0" borderId="30" xfId="1" applyFont="1" applyFill="1" applyBorder="1" applyAlignment="1">
      <alignment vertical="center"/>
    </xf>
    <xf numFmtId="177" fontId="4" fillId="0" borderId="31" xfId="1" applyNumberFormat="1" applyFont="1" applyFill="1" applyBorder="1" applyAlignment="1">
      <alignment vertical="center"/>
    </xf>
    <xf numFmtId="177" fontId="4" fillId="0" borderId="32" xfId="1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177" fontId="4" fillId="0" borderId="10" xfId="1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77" fontId="4" fillId="0" borderId="36" xfId="1" applyNumberFormat="1" applyFont="1" applyFill="1" applyBorder="1" applyAlignment="1">
      <alignment vertical="center"/>
    </xf>
    <xf numFmtId="177" fontId="4" fillId="0" borderId="33" xfId="1" applyNumberFormat="1" applyFont="1" applyFill="1" applyBorder="1" applyAlignment="1">
      <alignment vertical="center"/>
    </xf>
    <xf numFmtId="177" fontId="4" fillId="0" borderId="37" xfId="1" applyNumberFormat="1" applyFont="1" applyFill="1" applyBorder="1" applyAlignment="1">
      <alignment vertical="center"/>
    </xf>
    <xf numFmtId="177" fontId="4" fillId="0" borderId="38" xfId="1" applyNumberFormat="1" applyFont="1" applyFill="1" applyBorder="1" applyAlignment="1">
      <alignment vertical="center"/>
    </xf>
    <xf numFmtId="177" fontId="4" fillId="0" borderId="39" xfId="1" applyNumberFormat="1" applyFont="1" applyFill="1" applyBorder="1" applyAlignment="1">
      <alignment vertical="center"/>
    </xf>
    <xf numFmtId="3" fontId="4" fillId="0" borderId="30" xfId="1" applyNumberFormat="1" applyFont="1" applyFill="1" applyBorder="1" applyAlignment="1">
      <alignment vertical="center"/>
    </xf>
    <xf numFmtId="0" fontId="0" fillId="0" borderId="40" xfId="0" applyFont="1" applyFill="1" applyBorder="1" applyAlignment="1">
      <alignment horizontal="center" vertical="center" wrapText="1"/>
    </xf>
    <xf numFmtId="49" fontId="0" fillId="0" borderId="2" xfId="0" applyNumberFormat="1" applyBorder="1"/>
    <xf numFmtId="49" fontId="0" fillId="0" borderId="0" xfId="0" applyNumberFormat="1" applyBorder="1"/>
    <xf numFmtId="49" fontId="0" fillId="0" borderId="41" xfId="0" applyNumberFormat="1" applyBorder="1" applyAlignment="1">
      <alignment horizontal="center"/>
    </xf>
    <xf numFmtId="49" fontId="0" fillId="2" borderId="41" xfId="0" applyNumberFormat="1" applyFill="1" applyBorder="1" applyAlignment="1">
      <alignment horizontal="center"/>
    </xf>
    <xf numFmtId="49" fontId="0" fillId="0" borderId="41" xfId="0" applyNumberFormat="1" applyFill="1" applyBorder="1" applyAlignment="1">
      <alignment horizontal="center"/>
    </xf>
    <xf numFmtId="49" fontId="0" fillId="3" borderId="41" xfId="0" applyNumberFormat="1" applyFill="1" applyBorder="1" applyAlignment="1">
      <alignment horizontal="center"/>
    </xf>
    <xf numFmtId="49" fontId="0" fillId="0" borderId="42" xfId="0" applyNumberFormat="1" applyBorder="1" applyAlignment="1">
      <alignment horizontal="center"/>
    </xf>
    <xf numFmtId="49" fontId="0" fillId="0" borderId="0" xfId="0" applyNumberFormat="1"/>
    <xf numFmtId="0" fontId="0" fillId="0" borderId="0" xfId="0" applyBorder="1"/>
    <xf numFmtId="0" fontId="0" fillId="0" borderId="41" xfId="0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177" fontId="4" fillId="0" borderId="9" xfId="1" applyNumberFormat="1" applyFont="1" applyFill="1" applyBorder="1" applyAlignment="1">
      <alignment vertical="center"/>
    </xf>
    <xf numFmtId="38" fontId="4" fillId="0" borderId="40" xfId="1" applyFont="1" applyFill="1" applyBorder="1" applyAlignment="1">
      <alignment vertical="center"/>
    </xf>
    <xf numFmtId="177" fontId="4" fillId="0" borderId="43" xfId="1" applyNumberFormat="1" applyFont="1" applyFill="1" applyBorder="1" applyAlignment="1">
      <alignment vertical="center"/>
    </xf>
    <xf numFmtId="38" fontId="4" fillId="0" borderId="8" xfId="1" applyFont="1" applyFill="1" applyBorder="1" applyAlignment="1">
      <alignment vertical="center"/>
    </xf>
    <xf numFmtId="179" fontId="4" fillId="0" borderId="40" xfId="1" applyNumberFormat="1" applyFont="1" applyFill="1" applyBorder="1" applyAlignment="1">
      <alignment vertical="center"/>
    </xf>
    <xf numFmtId="38" fontId="4" fillId="0" borderId="43" xfId="1" applyFont="1" applyFill="1" applyBorder="1" applyAlignment="1">
      <alignment vertical="center"/>
    </xf>
    <xf numFmtId="176" fontId="4" fillId="0" borderId="9" xfId="0" applyNumberFormat="1" applyFont="1" applyFill="1" applyBorder="1" applyAlignment="1">
      <alignment vertical="center"/>
    </xf>
    <xf numFmtId="177" fontId="4" fillId="0" borderId="12" xfId="1" applyNumberFormat="1" applyFont="1" applyFill="1" applyBorder="1" applyAlignment="1">
      <alignment vertical="center"/>
    </xf>
    <xf numFmtId="177" fontId="4" fillId="0" borderId="0" xfId="1" applyNumberFormat="1" applyFont="1" applyFill="1" applyBorder="1" applyAlignment="1">
      <alignment vertical="center"/>
    </xf>
    <xf numFmtId="38" fontId="4" fillId="0" borderId="11" xfId="1" applyFont="1" applyFill="1" applyBorder="1" applyAlignment="1">
      <alignment vertical="center"/>
    </xf>
    <xf numFmtId="179" fontId="4" fillId="0" borderId="12" xfId="1" applyNumberFormat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177" fontId="4" fillId="0" borderId="16" xfId="1" applyNumberFormat="1" applyFont="1" applyFill="1" applyBorder="1" applyAlignment="1">
      <alignment vertical="center"/>
    </xf>
    <xf numFmtId="177" fontId="4" fillId="0" borderId="44" xfId="1" applyNumberFormat="1" applyFont="1" applyFill="1" applyBorder="1" applyAlignment="1">
      <alignment vertical="center"/>
    </xf>
    <xf numFmtId="38" fontId="4" fillId="0" borderId="15" xfId="1" applyFont="1" applyFill="1" applyBorder="1" applyAlignment="1">
      <alignment vertical="center"/>
    </xf>
    <xf numFmtId="179" fontId="4" fillId="0" borderId="16" xfId="1" applyNumberFormat="1" applyFont="1" applyFill="1" applyBorder="1" applyAlignment="1">
      <alignment vertical="center"/>
    </xf>
    <xf numFmtId="38" fontId="4" fillId="0" borderId="44" xfId="1" applyFont="1" applyFill="1" applyBorder="1" applyAlignment="1">
      <alignment vertical="center"/>
    </xf>
    <xf numFmtId="3" fontId="4" fillId="0" borderId="15" xfId="1" applyNumberFormat="1" applyFont="1" applyFill="1" applyBorder="1" applyAlignment="1">
      <alignment vertical="center"/>
    </xf>
    <xf numFmtId="3" fontId="4" fillId="0" borderId="16" xfId="1" applyNumberFormat="1" applyFont="1" applyFill="1" applyBorder="1" applyAlignment="1">
      <alignment vertical="center"/>
    </xf>
    <xf numFmtId="179" fontId="4" fillId="0" borderId="18" xfId="1" applyNumberFormat="1" applyFont="1" applyFill="1" applyBorder="1" applyAlignment="1">
      <alignment vertical="center"/>
    </xf>
    <xf numFmtId="179" fontId="4" fillId="0" borderId="14" xfId="1" applyNumberFormat="1" applyFont="1" applyFill="1" applyBorder="1" applyAlignment="1">
      <alignment vertical="center"/>
    </xf>
    <xf numFmtId="38" fontId="4" fillId="0" borderId="45" xfId="1" applyFont="1" applyFill="1" applyBorder="1" applyAlignment="1">
      <alignment vertical="center"/>
    </xf>
    <xf numFmtId="177" fontId="4" fillId="0" borderId="46" xfId="1" applyNumberFormat="1" applyFont="1" applyFill="1" applyBorder="1" applyAlignment="1">
      <alignment vertical="center"/>
    </xf>
    <xf numFmtId="177" fontId="4" fillId="0" borderId="21" xfId="1" applyNumberFormat="1" applyFont="1" applyFill="1" applyBorder="1" applyAlignment="1">
      <alignment vertical="center"/>
    </xf>
    <xf numFmtId="177" fontId="4" fillId="0" borderId="47" xfId="1" applyNumberFormat="1" applyFont="1" applyFill="1" applyBorder="1" applyAlignment="1">
      <alignment vertical="center"/>
    </xf>
    <xf numFmtId="38" fontId="4" fillId="0" borderId="48" xfId="1" applyFont="1" applyFill="1" applyBorder="1" applyAlignment="1">
      <alignment vertical="center"/>
    </xf>
    <xf numFmtId="176" fontId="4" fillId="0" borderId="49" xfId="0" applyNumberFormat="1" applyFont="1" applyFill="1" applyBorder="1" applyAlignment="1">
      <alignment vertical="center"/>
    </xf>
    <xf numFmtId="38" fontId="4" fillId="0" borderId="49" xfId="1" applyFont="1" applyFill="1" applyBorder="1" applyAlignment="1">
      <alignment vertical="center"/>
    </xf>
    <xf numFmtId="176" fontId="4" fillId="0" borderId="50" xfId="0" applyNumberFormat="1" applyFont="1" applyFill="1" applyBorder="1" applyAlignment="1">
      <alignment vertical="center"/>
    </xf>
    <xf numFmtId="177" fontId="4" fillId="0" borderId="25" xfId="1" applyNumberFormat="1" applyFont="1" applyFill="1" applyBorder="1" applyAlignment="1">
      <alignment vertical="center"/>
    </xf>
    <xf numFmtId="38" fontId="4" fillId="0" borderId="51" xfId="1" applyFont="1" applyFill="1" applyBorder="1" applyAlignment="1">
      <alignment vertical="center"/>
    </xf>
    <xf numFmtId="177" fontId="4" fillId="0" borderId="52" xfId="1" applyNumberFormat="1" applyFont="1" applyFill="1" applyBorder="1" applyAlignment="1">
      <alignment vertical="center"/>
    </xf>
    <xf numFmtId="38" fontId="4" fillId="0" borderId="50" xfId="1" applyFont="1" applyFill="1" applyBorder="1" applyAlignment="1">
      <alignment vertical="center"/>
    </xf>
    <xf numFmtId="179" fontId="4" fillId="0" borderId="51" xfId="1" applyNumberFormat="1" applyFont="1" applyFill="1" applyBorder="1" applyAlignment="1">
      <alignment vertical="center"/>
    </xf>
    <xf numFmtId="38" fontId="4" fillId="0" borderId="53" xfId="1" applyFont="1" applyFill="1" applyBorder="1" applyAlignment="1">
      <alignment vertical="center"/>
    </xf>
    <xf numFmtId="176" fontId="4" fillId="0" borderId="27" xfId="0" applyNumberFormat="1" applyFont="1" applyFill="1" applyBorder="1" applyAlignment="1">
      <alignment vertical="center"/>
    </xf>
    <xf numFmtId="3" fontId="4" fillId="0" borderId="50" xfId="1" applyNumberFormat="1" applyFont="1" applyFill="1" applyBorder="1" applyAlignment="1">
      <alignment vertical="center"/>
    </xf>
    <xf numFmtId="3" fontId="4" fillId="0" borderId="27" xfId="1" applyNumberFormat="1" applyFont="1" applyFill="1" applyBorder="1" applyAlignment="1">
      <alignment vertical="center"/>
    </xf>
    <xf numFmtId="177" fontId="4" fillId="0" borderId="30" xfId="1" applyNumberFormat="1" applyFont="1" applyFill="1" applyBorder="1" applyAlignment="1">
      <alignment vertical="center"/>
    </xf>
    <xf numFmtId="38" fontId="4" fillId="0" borderId="54" xfId="1" applyFont="1" applyFill="1" applyBorder="1" applyAlignment="1">
      <alignment vertical="center"/>
    </xf>
    <xf numFmtId="177" fontId="4" fillId="0" borderId="55" xfId="1" applyNumberFormat="1" applyFont="1" applyFill="1" applyBorder="1" applyAlignment="1">
      <alignment vertical="center"/>
    </xf>
    <xf numFmtId="38" fontId="4" fillId="0" borderId="29" xfId="1" applyFont="1" applyFill="1" applyBorder="1" applyAlignment="1">
      <alignment vertical="center"/>
    </xf>
    <xf numFmtId="178" fontId="4" fillId="0" borderId="54" xfId="1" applyNumberFormat="1" applyFont="1" applyFill="1" applyBorder="1" applyAlignment="1">
      <alignment vertical="center"/>
    </xf>
    <xf numFmtId="177" fontId="4" fillId="0" borderId="56" xfId="1" applyNumberFormat="1" applyFont="1" applyFill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0" fillId="0" borderId="50" xfId="0" applyFont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0" fillId="0" borderId="59" xfId="0" applyFill="1" applyBorder="1"/>
    <xf numFmtId="0" fontId="0" fillId="0" borderId="0" xfId="0" applyFill="1" applyBorder="1"/>
    <xf numFmtId="177" fontId="4" fillId="0" borderId="60" xfId="1" applyNumberFormat="1" applyFont="1" applyFill="1" applyBorder="1" applyAlignment="1">
      <alignment vertical="center"/>
    </xf>
    <xf numFmtId="177" fontId="4" fillId="0" borderId="61" xfId="1" applyNumberFormat="1" applyFont="1" applyFill="1" applyBorder="1" applyAlignment="1">
      <alignment vertical="center"/>
    </xf>
    <xf numFmtId="177" fontId="4" fillId="0" borderId="62" xfId="1" applyNumberFormat="1" applyFont="1" applyFill="1" applyBorder="1" applyAlignment="1">
      <alignment vertical="center"/>
    </xf>
    <xf numFmtId="176" fontId="4" fillId="0" borderId="70" xfId="0" applyNumberFormat="1" applyFont="1" applyBorder="1" applyAlignment="1">
      <alignment vertical="center"/>
    </xf>
    <xf numFmtId="176" fontId="4" fillId="0" borderId="71" xfId="0" applyNumberFormat="1" applyFont="1" applyFill="1" applyBorder="1" applyAlignment="1">
      <alignment vertical="center"/>
    </xf>
    <xf numFmtId="176" fontId="4" fillId="0" borderId="72" xfId="0" applyNumberFormat="1" applyFont="1" applyFill="1" applyBorder="1" applyAlignment="1">
      <alignment vertical="center"/>
    </xf>
    <xf numFmtId="176" fontId="4" fillId="0" borderId="73" xfId="0" applyNumberFormat="1" applyFont="1" applyFill="1" applyBorder="1" applyAlignment="1">
      <alignment vertical="center"/>
    </xf>
    <xf numFmtId="176" fontId="0" fillId="0" borderId="74" xfId="0" applyNumberFormat="1" applyFill="1" applyBorder="1" applyAlignment="1">
      <alignment vertical="center"/>
    </xf>
    <xf numFmtId="176" fontId="0" fillId="0" borderId="75" xfId="0" applyNumberFormat="1" applyFill="1" applyBorder="1" applyAlignment="1">
      <alignment vertical="center"/>
    </xf>
    <xf numFmtId="176" fontId="0" fillId="0" borderId="76" xfId="0" applyNumberFormat="1" applyFill="1" applyBorder="1" applyAlignment="1">
      <alignment vertical="center"/>
    </xf>
    <xf numFmtId="176" fontId="4" fillId="0" borderId="8" xfId="0" applyNumberFormat="1" applyFont="1" applyFill="1" applyBorder="1" applyAlignment="1">
      <alignment vertical="center"/>
    </xf>
    <xf numFmtId="3" fontId="4" fillId="0" borderId="8" xfId="1" applyNumberFormat="1" applyFont="1" applyFill="1" applyBorder="1" applyAlignment="1">
      <alignment vertical="center"/>
    </xf>
    <xf numFmtId="3" fontId="4" fillId="0" borderId="11" xfId="1" applyNumberFormat="1" applyFont="1" applyFill="1" applyBorder="1" applyAlignment="1">
      <alignment vertical="center"/>
    </xf>
    <xf numFmtId="176" fontId="4" fillId="0" borderId="18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3" fontId="4" fillId="0" borderId="29" xfId="1" applyNumberFormat="1" applyFont="1" applyFill="1" applyBorder="1" applyAlignment="1">
      <alignment vertical="center"/>
    </xf>
    <xf numFmtId="3" fontId="4" fillId="0" borderId="9" xfId="1" applyNumberFormat="1" applyFont="1" applyFill="1" applyBorder="1" applyAlignment="1">
      <alignment vertical="center"/>
    </xf>
    <xf numFmtId="3" fontId="4" fillId="0" borderId="12" xfId="1" applyNumberFormat="1" applyFont="1" applyFill="1" applyBorder="1" applyAlignment="1">
      <alignment vertical="center"/>
    </xf>
    <xf numFmtId="0" fontId="4" fillId="0" borderId="63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left"/>
    </xf>
    <xf numFmtId="0" fontId="4" fillId="0" borderId="63" xfId="0" applyFont="1" applyFill="1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176" fontId="4" fillId="0" borderId="8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vertical="center"/>
    </xf>
    <xf numFmtId="176" fontId="4" fillId="0" borderId="19" xfId="0" applyNumberFormat="1" applyFont="1" applyFill="1" applyBorder="1" applyAlignment="1">
      <alignment vertical="center"/>
    </xf>
    <xf numFmtId="176" fontId="4" fillId="0" borderId="20" xfId="0" applyNumberFormat="1" applyFont="1" applyFill="1" applyBorder="1" applyAlignment="1">
      <alignment vertical="center"/>
    </xf>
    <xf numFmtId="176" fontId="4" fillId="0" borderId="77" xfId="0" applyNumberFormat="1" applyFont="1" applyFill="1" applyBorder="1" applyAlignment="1">
      <alignment vertical="center"/>
    </xf>
    <xf numFmtId="176" fontId="4" fillId="0" borderId="21" xfId="0" applyNumberFormat="1" applyFont="1" applyFill="1" applyBorder="1" applyAlignment="1">
      <alignment vertical="center"/>
    </xf>
    <xf numFmtId="176" fontId="4" fillId="0" borderId="22" xfId="0" applyNumberFormat="1" applyFont="1" applyFill="1" applyBorder="1" applyAlignment="1">
      <alignment vertical="center"/>
    </xf>
    <xf numFmtId="176" fontId="4" fillId="0" borderId="78" xfId="0" applyNumberFormat="1" applyFont="1" applyFill="1" applyBorder="1" applyAlignment="1">
      <alignment vertical="center"/>
    </xf>
    <xf numFmtId="176" fontId="4" fillId="0" borderId="25" xfId="0" applyNumberFormat="1" applyFont="1" applyFill="1" applyBorder="1" applyAlignment="1">
      <alignment vertical="center"/>
    </xf>
    <xf numFmtId="176" fontId="4" fillId="0" borderId="26" xfId="0" applyNumberFormat="1" applyFont="1" applyFill="1" applyBorder="1" applyAlignment="1">
      <alignment vertical="center"/>
    </xf>
    <xf numFmtId="176" fontId="4" fillId="0" borderId="30" xfId="0" applyNumberFormat="1" applyFont="1" applyFill="1" applyBorder="1" applyAlignment="1">
      <alignment vertical="center"/>
    </xf>
    <xf numFmtId="176" fontId="4" fillId="0" borderId="31" xfId="0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9">
    <dxf>
      <font>
        <condense val="0"/>
        <extend val="0"/>
        <u val="none"/>
        <color auto="1"/>
      </font>
    </dxf>
    <dxf>
      <font>
        <condense val="0"/>
        <extend val="0"/>
        <u val="none"/>
        <color auto="1"/>
      </font>
    </dxf>
    <dxf>
      <font>
        <condense val="0"/>
        <extend val="0"/>
        <u val="none"/>
        <color auto="1"/>
      </font>
    </dxf>
    <dxf>
      <font>
        <condense val="0"/>
        <extend val="0"/>
        <u val="none"/>
        <color auto="1"/>
      </font>
    </dxf>
    <dxf>
      <font>
        <condense val="0"/>
        <extend val="0"/>
        <u val="none"/>
        <color auto="1"/>
      </font>
    </dxf>
    <dxf>
      <font>
        <condense val="0"/>
        <extend val="0"/>
        <color indexed="14"/>
      </font>
    </dxf>
    <dxf>
      <font>
        <condense val="0"/>
        <extend val="0"/>
        <u val="none"/>
        <color auto="1"/>
      </font>
    </dxf>
    <dxf>
      <font>
        <condense val="0"/>
        <extend val="0"/>
        <color indexed="14"/>
      </font>
    </dxf>
    <dxf>
      <font>
        <condense val="0"/>
        <extend val="0"/>
        <u val="none"/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9"/>
  <sheetViews>
    <sheetView showGridLines="0" tabSelected="1" view="pageBreakPreview" zoomScale="75" zoomScaleNormal="85" zoomScaleSheetLayoutView="75" workbookViewId="0">
      <pane xSplit="5" ySplit="6" topLeftCell="N7" activePane="bottomRight" state="frozen"/>
      <selection pane="topRight" activeCell="F1" sqref="F1"/>
      <selection pane="bottomLeft" activeCell="A5" sqref="A5"/>
      <selection pane="bottomRight" activeCell="Q18" sqref="Q18"/>
    </sheetView>
  </sheetViews>
  <sheetFormatPr defaultRowHeight="13.5" x14ac:dyDescent="0.15"/>
  <cols>
    <col min="1" max="1" width="15" style="3" customWidth="1"/>
    <col min="2" max="2" width="13.5" style="3" hidden="1" customWidth="1"/>
    <col min="3" max="3" width="15.5" style="3" bestFit="1" customWidth="1"/>
    <col min="4" max="5" width="13.375" style="3" bestFit="1" customWidth="1"/>
    <col min="6" max="6" width="8.875" style="3" customWidth="1"/>
    <col min="7" max="7" width="8.875" style="3" hidden="1" customWidth="1"/>
    <col min="8" max="8" width="8.875" style="3" customWidth="1"/>
    <col min="9" max="9" width="11.5" style="3" hidden="1" customWidth="1"/>
    <col min="10" max="10" width="8.875" style="3" customWidth="1"/>
    <col min="11" max="11" width="11.5" style="3" hidden="1" customWidth="1"/>
    <col min="12" max="18" width="8.875" style="3" customWidth="1"/>
    <col min="19" max="19" width="8.875" style="3" hidden="1" customWidth="1"/>
    <col min="20" max="21" width="7.5" style="3" hidden="1" customWidth="1"/>
    <col min="22" max="22" width="8.875" style="3" customWidth="1"/>
    <col min="23" max="24" width="7.5" style="3" hidden="1" customWidth="1"/>
    <col min="25" max="25" width="8.875" style="3" customWidth="1"/>
    <col min="26" max="27" width="8.875" style="3" hidden="1" customWidth="1"/>
    <col min="28" max="30" width="8.875" style="3" customWidth="1"/>
    <col min="31" max="31" width="9" style="3" customWidth="1"/>
    <col min="32" max="33" width="8.875" style="3" customWidth="1"/>
    <col min="34" max="34" width="8.875" style="3" hidden="1" customWidth="1"/>
    <col min="35" max="35" width="8.875" style="3" customWidth="1"/>
    <col min="36" max="36" width="11.5" style="3" hidden="1" customWidth="1"/>
    <col min="37" max="37" width="8.875" style="3" customWidth="1"/>
    <col min="38" max="38" width="11.5" style="3" hidden="1" customWidth="1"/>
    <col min="39" max="40" width="8.875" style="3" customWidth="1"/>
    <col min="41" max="16384" width="9" style="3"/>
  </cols>
  <sheetData>
    <row r="1" spans="1:40" customFormat="1" ht="19.5" thickBot="1" x14ac:dyDescent="0.25">
      <c r="A1" s="152" t="s">
        <v>81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8"/>
      <c r="R1" s="8"/>
      <c r="S1" s="117"/>
      <c r="T1" s="3"/>
      <c r="U1" s="3"/>
      <c r="V1" s="3"/>
      <c r="W1" s="3"/>
      <c r="X1" s="3"/>
      <c r="Y1" s="3"/>
      <c r="Z1" s="3"/>
      <c r="AA1" s="3"/>
      <c r="AH1" s="3"/>
      <c r="AJ1" s="3"/>
      <c r="AL1" s="3"/>
    </row>
    <row r="2" spans="1:40" customFormat="1" ht="24" customHeight="1" x14ac:dyDescent="0.15">
      <c r="A2" s="5"/>
      <c r="B2" s="138" t="s">
        <v>23</v>
      </c>
      <c r="C2" s="139"/>
      <c r="D2" s="139"/>
      <c r="E2" s="144"/>
      <c r="F2" s="139" t="s">
        <v>18</v>
      </c>
      <c r="G2" s="139"/>
      <c r="H2" s="139"/>
      <c r="I2" s="139"/>
      <c r="J2" s="139"/>
      <c r="K2" s="139"/>
      <c r="L2" s="139"/>
      <c r="M2" s="144"/>
      <c r="N2" s="146" t="s">
        <v>31</v>
      </c>
      <c r="O2" s="147"/>
      <c r="P2" s="148"/>
      <c r="Q2" s="153" t="s">
        <v>32</v>
      </c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5"/>
      <c r="AE2" s="138" t="s">
        <v>19</v>
      </c>
      <c r="AF2" s="144"/>
      <c r="AG2" s="138" t="s">
        <v>22</v>
      </c>
      <c r="AH2" s="139"/>
      <c r="AI2" s="139"/>
      <c r="AJ2" s="139"/>
      <c r="AK2" s="139"/>
      <c r="AL2" s="139"/>
      <c r="AM2" s="139"/>
      <c r="AN2" s="140"/>
    </row>
    <row r="3" spans="1:40" customFormat="1" ht="24" customHeight="1" x14ac:dyDescent="0.15">
      <c r="A3" s="6"/>
      <c r="B3" s="141"/>
      <c r="C3" s="142"/>
      <c r="D3" s="142"/>
      <c r="E3" s="145"/>
      <c r="F3" s="142"/>
      <c r="G3" s="142"/>
      <c r="H3" s="142"/>
      <c r="I3" s="142"/>
      <c r="J3" s="142"/>
      <c r="K3" s="142"/>
      <c r="L3" s="142"/>
      <c r="M3" s="145"/>
      <c r="N3" s="149"/>
      <c r="O3" s="150"/>
      <c r="P3" s="151"/>
      <c r="Q3" s="156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8"/>
      <c r="AE3" s="141"/>
      <c r="AF3" s="145"/>
      <c r="AG3" s="141"/>
      <c r="AH3" s="142"/>
      <c r="AI3" s="142"/>
      <c r="AJ3" s="142"/>
      <c r="AK3" s="142"/>
      <c r="AL3" s="142"/>
      <c r="AM3" s="142"/>
      <c r="AN3" s="143"/>
    </row>
    <row r="4" spans="1:40" s="62" customFormat="1" hidden="1" x14ac:dyDescent="0.15">
      <c r="A4" s="55"/>
      <c r="B4" s="56"/>
      <c r="C4" s="57"/>
      <c r="D4" s="57"/>
      <c r="E4" s="57"/>
      <c r="F4" s="57" t="s">
        <v>46</v>
      </c>
      <c r="G4" s="58"/>
      <c r="H4" s="59" t="s">
        <v>47</v>
      </c>
      <c r="I4" s="58"/>
      <c r="J4" s="59" t="s">
        <v>47</v>
      </c>
      <c r="K4" s="58"/>
      <c r="L4" s="60" t="s">
        <v>48</v>
      </c>
      <c r="M4" s="57"/>
      <c r="N4" s="57"/>
      <c r="O4" s="57"/>
      <c r="P4" s="57"/>
      <c r="Q4" s="57" t="s">
        <v>49</v>
      </c>
      <c r="R4" s="57" t="s">
        <v>50</v>
      </c>
      <c r="S4" s="58"/>
      <c r="T4" s="58"/>
      <c r="U4" s="58"/>
      <c r="V4" s="59" t="s">
        <v>51</v>
      </c>
      <c r="W4" s="58"/>
      <c r="X4" s="58"/>
      <c r="Y4" s="59" t="s">
        <v>51</v>
      </c>
      <c r="Z4" s="59" t="s">
        <v>52</v>
      </c>
      <c r="AA4" s="58"/>
      <c r="AB4" s="60" t="s">
        <v>53</v>
      </c>
      <c r="AC4" s="60" t="s">
        <v>54</v>
      </c>
      <c r="AD4" s="57"/>
      <c r="AE4" s="57"/>
      <c r="AF4" s="57"/>
      <c r="AG4" s="57" t="s">
        <v>55</v>
      </c>
      <c r="AH4" s="58"/>
      <c r="AI4" s="57" t="s">
        <v>56</v>
      </c>
      <c r="AJ4" s="58"/>
      <c r="AK4" s="57" t="s">
        <v>57</v>
      </c>
      <c r="AL4" s="58"/>
      <c r="AM4" s="60" t="s">
        <v>58</v>
      </c>
      <c r="AN4" s="61"/>
    </row>
    <row r="5" spans="1:40" customFormat="1" hidden="1" x14ac:dyDescent="0.15">
      <c r="A5" s="6"/>
      <c r="B5" s="63"/>
      <c r="C5" s="64" t="s">
        <v>59</v>
      </c>
      <c r="D5" s="64" t="s">
        <v>60</v>
      </c>
      <c r="E5" s="64" t="s">
        <v>61</v>
      </c>
      <c r="F5" s="64"/>
      <c r="G5" s="65"/>
      <c r="H5" s="66"/>
      <c r="I5" s="65"/>
      <c r="J5" s="66"/>
      <c r="K5" s="65"/>
      <c r="L5" s="64" t="s">
        <v>62</v>
      </c>
      <c r="M5" s="67" t="s">
        <v>63</v>
      </c>
      <c r="N5" s="64" t="s">
        <v>64</v>
      </c>
      <c r="O5" s="64" t="s">
        <v>65</v>
      </c>
      <c r="P5" s="67" t="s">
        <v>66</v>
      </c>
      <c r="Q5" s="64"/>
      <c r="R5" s="64"/>
      <c r="S5" s="65"/>
      <c r="T5" s="65"/>
      <c r="U5" s="65"/>
      <c r="V5" s="66"/>
      <c r="W5" s="65"/>
      <c r="X5" s="65"/>
      <c r="Y5" s="66"/>
      <c r="Z5" s="66"/>
      <c r="AA5" s="65"/>
      <c r="AB5" s="64" t="s">
        <v>67</v>
      </c>
      <c r="AC5" s="64" t="s">
        <v>68</v>
      </c>
      <c r="AD5" s="67" t="s">
        <v>69</v>
      </c>
      <c r="AE5" s="64" t="s">
        <v>70</v>
      </c>
      <c r="AF5" s="67" t="s">
        <v>71</v>
      </c>
      <c r="AG5" s="64"/>
      <c r="AH5" s="65"/>
      <c r="AI5" s="64"/>
      <c r="AJ5" s="65"/>
      <c r="AK5" s="64"/>
      <c r="AL5" s="65"/>
      <c r="AM5" s="64" t="s">
        <v>72</v>
      </c>
      <c r="AN5" s="68" t="s">
        <v>73</v>
      </c>
    </row>
    <row r="6" spans="1:40" s="1" customFormat="1" ht="44.25" customHeight="1" x14ac:dyDescent="0.15">
      <c r="A6" s="7"/>
      <c r="B6" s="114" t="s">
        <v>24</v>
      </c>
      <c r="C6" s="54" t="s">
        <v>26</v>
      </c>
      <c r="D6" s="37" t="s">
        <v>25</v>
      </c>
      <c r="E6" s="38" t="s">
        <v>27</v>
      </c>
      <c r="F6" s="43" t="s">
        <v>34</v>
      </c>
      <c r="G6" s="37" t="s">
        <v>36</v>
      </c>
      <c r="H6" s="54" t="s">
        <v>45</v>
      </c>
      <c r="I6" s="115" t="s">
        <v>76</v>
      </c>
      <c r="J6" s="37" t="s">
        <v>74</v>
      </c>
      <c r="K6" s="37" t="s">
        <v>75</v>
      </c>
      <c r="L6" s="54" t="s">
        <v>37</v>
      </c>
      <c r="M6" s="39" t="s">
        <v>28</v>
      </c>
      <c r="N6" s="37" t="s">
        <v>77</v>
      </c>
      <c r="O6" s="37" t="s">
        <v>82</v>
      </c>
      <c r="P6" s="40" t="s">
        <v>29</v>
      </c>
      <c r="Q6" s="44" t="s">
        <v>78</v>
      </c>
      <c r="R6" s="44" t="s">
        <v>83</v>
      </c>
      <c r="S6" s="38" t="s">
        <v>43</v>
      </c>
      <c r="T6" s="46" t="s">
        <v>17</v>
      </c>
      <c r="U6" s="116" t="s">
        <v>20</v>
      </c>
      <c r="V6" s="37" t="s">
        <v>79</v>
      </c>
      <c r="W6" s="46" t="s">
        <v>17</v>
      </c>
      <c r="X6" s="116" t="s">
        <v>20</v>
      </c>
      <c r="Y6" s="37" t="s">
        <v>84</v>
      </c>
      <c r="Z6" s="37"/>
      <c r="AA6" s="115" t="s">
        <v>44</v>
      </c>
      <c r="AB6" s="37" t="s">
        <v>80</v>
      </c>
      <c r="AC6" s="37" t="s">
        <v>85</v>
      </c>
      <c r="AD6" s="39" t="s">
        <v>29</v>
      </c>
      <c r="AE6" s="46" t="s">
        <v>42</v>
      </c>
      <c r="AF6" s="40" t="s">
        <v>28</v>
      </c>
      <c r="AG6" s="46" t="s">
        <v>34</v>
      </c>
      <c r="AH6" s="115" t="s">
        <v>36</v>
      </c>
      <c r="AI6" s="41" t="s">
        <v>35</v>
      </c>
      <c r="AJ6" s="115" t="s">
        <v>38</v>
      </c>
      <c r="AK6" s="47" t="s">
        <v>40</v>
      </c>
      <c r="AL6" s="115" t="s">
        <v>41</v>
      </c>
      <c r="AM6" s="41" t="s">
        <v>37</v>
      </c>
      <c r="AN6" s="42" t="s">
        <v>28</v>
      </c>
    </row>
    <row r="7" spans="1:40" s="2" customFormat="1" ht="30" customHeight="1" x14ac:dyDescent="0.15">
      <c r="A7" s="113" t="s">
        <v>0</v>
      </c>
      <c r="B7" s="123">
        <v>30017</v>
      </c>
      <c r="C7" s="159">
        <f>B7+D7</f>
        <v>74109</v>
      </c>
      <c r="D7" s="160">
        <v>44092</v>
      </c>
      <c r="E7" s="161">
        <v>58479</v>
      </c>
      <c r="F7" s="130">
        <v>0</v>
      </c>
      <c r="G7" s="69"/>
      <c r="H7" s="70">
        <v>3655</v>
      </c>
      <c r="I7" s="71"/>
      <c r="J7" s="14">
        <v>1024</v>
      </c>
      <c r="K7" s="69">
        <f>J7/$C7</f>
        <v>1.3817485055796191E-2</v>
      </c>
      <c r="L7" s="70">
        <f>F7+H7+J7</f>
        <v>4679</v>
      </c>
      <c r="M7" s="45">
        <f>L7/$C7</f>
        <v>6.3136731031318727E-2</v>
      </c>
      <c r="N7" s="14">
        <v>8123</v>
      </c>
      <c r="O7" s="14">
        <v>8372</v>
      </c>
      <c r="P7" s="45">
        <f>(N7+O7)/$E7</f>
        <v>0.28206706681030796</v>
      </c>
      <c r="Q7" s="73">
        <v>0</v>
      </c>
      <c r="R7" s="73">
        <v>0</v>
      </c>
      <c r="S7" s="45">
        <f t="shared" ref="S7:S23" si="0">(Q7+R7)/$D7</f>
        <v>0</v>
      </c>
      <c r="T7" s="72">
        <v>394</v>
      </c>
      <c r="U7" s="74">
        <v>4449</v>
      </c>
      <c r="V7" s="75">
        <v>3930</v>
      </c>
      <c r="W7" s="72">
        <v>135</v>
      </c>
      <c r="X7" s="74">
        <v>4502</v>
      </c>
      <c r="Y7" s="75">
        <v>3967</v>
      </c>
      <c r="Z7" s="14"/>
      <c r="AA7" s="69">
        <f>(V7+Y7)/$D7</f>
        <v>0.17910278508572983</v>
      </c>
      <c r="AB7" s="70">
        <f>Q7+V7</f>
        <v>3930</v>
      </c>
      <c r="AC7" s="17">
        <f>R7+Y7</f>
        <v>3967</v>
      </c>
      <c r="AD7" s="48">
        <f>(AB7+AC7)/$D7</f>
        <v>0.17910278508572983</v>
      </c>
      <c r="AE7" s="72">
        <v>9506</v>
      </c>
      <c r="AF7" s="45">
        <f>AE7/$C7</f>
        <v>0.12827052044960802</v>
      </c>
      <c r="AG7" s="131">
        <v>125</v>
      </c>
      <c r="AH7" s="71"/>
      <c r="AI7" s="136">
        <v>86</v>
      </c>
      <c r="AJ7" s="71"/>
      <c r="AK7" s="14">
        <v>5776</v>
      </c>
      <c r="AL7" s="71">
        <f t="shared" ref="AL7:AL24" si="1">AK7/$C7</f>
        <v>7.7939251642850399E-2</v>
      </c>
      <c r="AM7" s="14">
        <f t="shared" ref="AM7:AM27" si="2">AG7+AI7+AK7</f>
        <v>5987</v>
      </c>
      <c r="AN7" s="49">
        <f t="shared" ref="AN7:AN18" si="3">AM7/$C7</f>
        <v>8.0786409208058407E-2</v>
      </c>
    </row>
    <row r="8" spans="1:40" s="2" customFormat="1" ht="30" customHeight="1" x14ac:dyDescent="0.15">
      <c r="A8" s="9" t="s">
        <v>1</v>
      </c>
      <c r="B8" s="124">
        <v>25158</v>
      </c>
      <c r="C8" s="15">
        <f t="shared" ref="C8:C24" si="4">B8+D8</f>
        <v>64536</v>
      </c>
      <c r="D8" s="16">
        <v>39378</v>
      </c>
      <c r="E8" s="162">
        <v>52048</v>
      </c>
      <c r="F8" s="15">
        <v>93</v>
      </c>
      <c r="G8" s="76"/>
      <c r="H8" s="17">
        <v>2236</v>
      </c>
      <c r="I8" s="77"/>
      <c r="J8" s="18">
        <v>947</v>
      </c>
      <c r="K8" s="76">
        <f t="shared" ref="I8:K27" si="5">J8/$C8</f>
        <v>1.4673980414032478E-2</v>
      </c>
      <c r="L8" s="17">
        <f t="shared" ref="L8:L24" si="6">F8+H8+J8</f>
        <v>3276</v>
      </c>
      <c r="M8" s="19">
        <f t="shared" ref="M8:M24" si="7">L8/$C8</f>
        <v>5.0762365191521011E-2</v>
      </c>
      <c r="N8" s="18">
        <v>7564</v>
      </c>
      <c r="O8" s="18">
        <v>7065</v>
      </c>
      <c r="P8" s="19">
        <f t="shared" ref="P8:P24" si="8">(N8+O8)/$E8</f>
        <v>0.28106747617583772</v>
      </c>
      <c r="Q8" s="79">
        <v>0</v>
      </c>
      <c r="R8" s="79">
        <v>0</v>
      </c>
      <c r="S8" s="19">
        <f t="shared" si="0"/>
        <v>0</v>
      </c>
      <c r="T8" s="78">
        <v>247</v>
      </c>
      <c r="U8" s="80">
        <v>4078</v>
      </c>
      <c r="V8" s="16">
        <v>3368</v>
      </c>
      <c r="W8" s="78">
        <v>163</v>
      </c>
      <c r="X8" s="80">
        <v>3766</v>
      </c>
      <c r="Y8" s="16">
        <v>3603</v>
      </c>
      <c r="Z8" s="18"/>
      <c r="AA8" s="76">
        <f>(V8+Y8)/$D8</f>
        <v>0.17702778201025954</v>
      </c>
      <c r="AB8" s="17">
        <f>Q8+V8</f>
        <v>3368</v>
      </c>
      <c r="AC8" s="17">
        <f>R8+Y8</f>
        <v>3603</v>
      </c>
      <c r="AD8" s="25">
        <f t="shared" ref="AD8:AD24" si="9">(AB8+AC8)/$D8</f>
        <v>0.17702778201025954</v>
      </c>
      <c r="AE8" s="78">
        <v>8084</v>
      </c>
      <c r="AF8" s="19">
        <f t="shared" ref="AF8:AF24" si="10">AE8/$C8</f>
        <v>0.12526341886698897</v>
      </c>
      <c r="AG8" s="132">
        <v>170</v>
      </c>
      <c r="AH8" s="77"/>
      <c r="AI8" s="137">
        <v>400</v>
      </c>
      <c r="AJ8" s="77"/>
      <c r="AK8" s="18">
        <v>5998</v>
      </c>
      <c r="AL8" s="77">
        <f t="shared" si="1"/>
        <v>9.2940374364695669E-2</v>
      </c>
      <c r="AM8" s="18">
        <f t="shared" si="2"/>
        <v>6568</v>
      </c>
      <c r="AN8" s="50">
        <f t="shared" si="3"/>
        <v>0.10177265402256105</v>
      </c>
    </row>
    <row r="9" spans="1:40" s="2" customFormat="1" ht="30" customHeight="1" x14ac:dyDescent="0.15">
      <c r="A9" s="10" t="s">
        <v>2</v>
      </c>
      <c r="B9" s="125">
        <v>10256</v>
      </c>
      <c r="C9" s="20">
        <f t="shared" si="4"/>
        <v>26308</v>
      </c>
      <c r="D9" s="21">
        <v>16052</v>
      </c>
      <c r="E9" s="163">
        <v>22012</v>
      </c>
      <c r="F9" s="20">
        <v>24</v>
      </c>
      <c r="G9" s="81"/>
      <c r="H9" s="24">
        <v>1228</v>
      </c>
      <c r="I9" s="82"/>
      <c r="J9" s="22">
        <v>467</v>
      </c>
      <c r="K9" s="81">
        <f t="shared" si="5"/>
        <v>1.7751254371293903E-2</v>
      </c>
      <c r="L9" s="24">
        <f t="shared" si="6"/>
        <v>1719</v>
      </c>
      <c r="M9" s="23">
        <f t="shared" si="7"/>
        <v>6.5341341036946943E-2</v>
      </c>
      <c r="N9" s="22">
        <v>3006</v>
      </c>
      <c r="O9" s="22">
        <v>3269</v>
      </c>
      <c r="P9" s="23">
        <f t="shared" si="8"/>
        <v>0.28507177902962022</v>
      </c>
      <c r="Q9" s="84">
        <v>0</v>
      </c>
      <c r="R9" s="84">
        <v>0</v>
      </c>
      <c r="S9" s="23">
        <f t="shared" si="0"/>
        <v>0</v>
      </c>
      <c r="T9" s="83">
        <v>122</v>
      </c>
      <c r="U9" s="85">
        <v>1761</v>
      </c>
      <c r="V9" s="21">
        <v>1532</v>
      </c>
      <c r="W9" s="83">
        <v>113</v>
      </c>
      <c r="X9" s="85">
        <v>1690</v>
      </c>
      <c r="Y9" s="21">
        <v>1612</v>
      </c>
      <c r="Z9" s="22"/>
      <c r="AA9" s="81">
        <f t="shared" ref="AA9:AA24" si="11">(V9+Y9)/$D9</f>
        <v>0.19586344380762521</v>
      </c>
      <c r="AB9" s="24">
        <f t="shared" ref="AB9:AB27" si="12">Q9+V9</f>
        <v>1532</v>
      </c>
      <c r="AC9" s="24">
        <f t="shared" ref="AC9:AC24" si="13">R9+Y9</f>
        <v>1612</v>
      </c>
      <c r="AD9" s="26">
        <f t="shared" si="9"/>
        <v>0.19586344380762521</v>
      </c>
      <c r="AE9" s="83">
        <v>3041</v>
      </c>
      <c r="AF9" s="23">
        <f t="shared" si="10"/>
        <v>0.11559221529572754</v>
      </c>
      <c r="AG9" s="86">
        <v>71</v>
      </c>
      <c r="AH9" s="82"/>
      <c r="AI9" s="87">
        <v>96</v>
      </c>
      <c r="AJ9" s="82"/>
      <c r="AK9" s="22">
        <v>2397</v>
      </c>
      <c r="AL9" s="82">
        <f t="shared" si="1"/>
        <v>9.1112969438953931E-2</v>
      </c>
      <c r="AM9" s="22">
        <f t="shared" si="2"/>
        <v>2564</v>
      </c>
      <c r="AN9" s="51">
        <f t="shared" si="3"/>
        <v>9.7460848411129689E-2</v>
      </c>
    </row>
    <row r="10" spans="1:40" s="2" customFormat="1" ht="30" customHeight="1" x14ac:dyDescent="0.15">
      <c r="A10" s="9" t="s">
        <v>3</v>
      </c>
      <c r="B10" s="126">
        <v>22930</v>
      </c>
      <c r="C10" s="15">
        <f t="shared" si="4"/>
        <v>48270</v>
      </c>
      <c r="D10" s="16">
        <v>25340</v>
      </c>
      <c r="E10" s="162">
        <v>33514</v>
      </c>
      <c r="F10" s="15">
        <v>94</v>
      </c>
      <c r="G10" s="76"/>
      <c r="H10" s="17">
        <v>1831</v>
      </c>
      <c r="I10" s="77"/>
      <c r="J10" s="18">
        <v>714</v>
      </c>
      <c r="K10" s="76">
        <f t="shared" si="5"/>
        <v>1.4791796146674953E-2</v>
      </c>
      <c r="L10" s="17">
        <f t="shared" si="6"/>
        <v>2639</v>
      </c>
      <c r="M10" s="19">
        <f t="shared" si="7"/>
        <v>5.4671638698984878E-2</v>
      </c>
      <c r="N10" s="18">
        <v>4716</v>
      </c>
      <c r="O10" s="18">
        <v>4621</v>
      </c>
      <c r="P10" s="19">
        <f t="shared" si="8"/>
        <v>0.27859998806468939</v>
      </c>
      <c r="Q10" s="79">
        <v>1</v>
      </c>
      <c r="R10" s="79">
        <v>1</v>
      </c>
      <c r="S10" s="19">
        <f t="shared" si="0"/>
        <v>7.8926598263614833E-5</v>
      </c>
      <c r="T10" s="78">
        <v>144</v>
      </c>
      <c r="U10" s="80">
        <v>3007</v>
      </c>
      <c r="V10" s="16">
        <v>2405</v>
      </c>
      <c r="W10" s="78">
        <v>124</v>
      </c>
      <c r="X10" s="80">
        <v>2439</v>
      </c>
      <c r="Y10" s="16">
        <v>2466</v>
      </c>
      <c r="Z10" s="18"/>
      <c r="AA10" s="76">
        <f t="shared" si="11"/>
        <v>0.19222573007103394</v>
      </c>
      <c r="AB10" s="17">
        <f t="shared" si="12"/>
        <v>2406</v>
      </c>
      <c r="AC10" s="17">
        <f t="shared" si="13"/>
        <v>2467</v>
      </c>
      <c r="AD10" s="19">
        <f t="shared" si="9"/>
        <v>0.19230465666929755</v>
      </c>
      <c r="AE10" s="78">
        <v>5179</v>
      </c>
      <c r="AF10" s="19">
        <f t="shared" si="10"/>
        <v>0.1072923140667081</v>
      </c>
      <c r="AG10" s="132">
        <v>164</v>
      </c>
      <c r="AH10" s="77"/>
      <c r="AI10" s="137">
        <v>45</v>
      </c>
      <c r="AJ10" s="77"/>
      <c r="AK10" s="18">
        <v>3506</v>
      </c>
      <c r="AL10" s="77">
        <f t="shared" si="1"/>
        <v>7.2633105448518753E-2</v>
      </c>
      <c r="AM10" s="18">
        <f t="shared" si="2"/>
        <v>3715</v>
      </c>
      <c r="AN10" s="52">
        <f t="shared" si="3"/>
        <v>7.6962916925626679E-2</v>
      </c>
    </row>
    <row r="11" spans="1:40" s="2" customFormat="1" ht="30" customHeight="1" x14ac:dyDescent="0.15">
      <c r="A11" s="9" t="s">
        <v>4</v>
      </c>
      <c r="B11" s="124">
        <v>24933</v>
      </c>
      <c r="C11" s="15">
        <f t="shared" si="4"/>
        <v>61781</v>
      </c>
      <c r="D11" s="16">
        <v>36848</v>
      </c>
      <c r="E11" s="162">
        <v>47002</v>
      </c>
      <c r="F11" s="15">
        <v>144</v>
      </c>
      <c r="G11" s="76"/>
      <c r="H11" s="17">
        <v>1588</v>
      </c>
      <c r="I11" s="77"/>
      <c r="J11" s="18">
        <v>1014</v>
      </c>
      <c r="K11" s="76">
        <f t="shared" si="5"/>
        <v>1.6412813000760751E-2</v>
      </c>
      <c r="L11" s="17">
        <f t="shared" si="6"/>
        <v>2746</v>
      </c>
      <c r="M11" s="19">
        <f t="shared" si="7"/>
        <v>4.4447321992198252E-2</v>
      </c>
      <c r="N11" s="18">
        <v>5847</v>
      </c>
      <c r="O11" s="18">
        <v>5773</v>
      </c>
      <c r="P11" s="19">
        <f t="shared" si="8"/>
        <v>0.24722352240330198</v>
      </c>
      <c r="Q11" s="79">
        <f>234+21</f>
        <v>255</v>
      </c>
      <c r="R11" s="79">
        <v>213</v>
      </c>
      <c r="S11" s="19">
        <f t="shared" si="0"/>
        <v>1.2700825010855406E-2</v>
      </c>
      <c r="T11" s="78">
        <v>493</v>
      </c>
      <c r="U11" s="80">
        <v>3001</v>
      </c>
      <c r="V11" s="16">
        <v>2987</v>
      </c>
      <c r="W11" s="78">
        <v>493</v>
      </c>
      <c r="X11" s="80">
        <v>2633</v>
      </c>
      <c r="Y11" s="16">
        <v>3109</v>
      </c>
      <c r="Z11" s="18"/>
      <c r="AA11" s="76">
        <f t="shared" si="11"/>
        <v>0.16543638732088581</v>
      </c>
      <c r="AB11" s="17">
        <f t="shared" si="12"/>
        <v>3242</v>
      </c>
      <c r="AC11" s="17">
        <f t="shared" si="13"/>
        <v>3322</v>
      </c>
      <c r="AD11" s="25">
        <f>(AB11+AC11)/$D11</f>
        <v>0.17813721233174121</v>
      </c>
      <c r="AE11" s="78">
        <v>6941</v>
      </c>
      <c r="AF11" s="19">
        <f t="shared" si="10"/>
        <v>0.11234845664524692</v>
      </c>
      <c r="AG11" s="132">
        <v>242</v>
      </c>
      <c r="AH11" s="77"/>
      <c r="AI11" s="137">
        <v>116</v>
      </c>
      <c r="AJ11" s="76"/>
      <c r="AK11" s="18">
        <v>4617</v>
      </c>
      <c r="AL11" s="77">
        <f t="shared" si="1"/>
        <v>7.4731713633641408E-2</v>
      </c>
      <c r="AM11" s="18">
        <f t="shared" si="2"/>
        <v>4975</v>
      </c>
      <c r="AN11" s="50">
        <f t="shared" si="3"/>
        <v>8.0526375422864629E-2</v>
      </c>
    </row>
    <row r="12" spans="1:40" s="2" customFormat="1" ht="30" customHeight="1" x14ac:dyDescent="0.15">
      <c r="A12" s="10" t="s">
        <v>5</v>
      </c>
      <c r="B12" s="125">
        <v>26492</v>
      </c>
      <c r="C12" s="20">
        <f t="shared" si="4"/>
        <v>69496</v>
      </c>
      <c r="D12" s="21">
        <v>43004</v>
      </c>
      <c r="E12" s="163">
        <v>52085</v>
      </c>
      <c r="F12" s="133">
        <v>160</v>
      </c>
      <c r="G12" s="81"/>
      <c r="H12" s="24">
        <v>2601</v>
      </c>
      <c r="I12" s="82"/>
      <c r="J12" s="22">
        <v>1051</v>
      </c>
      <c r="K12" s="81">
        <f t="shared" si="5"/>
        <v>1.512317255669391E-2</v>
      </c>
      <c r="L12" s="24">
        <f t="shared" si="6"/>
        <v>3812</v>
      </c>
      <c r="M12" s="23">
        <f t="shared" si="7"/>
        <v>5.4852077817428339E-2</v>
      </c>
      <c r="N12" s="22">
        <v>6821</v>
      </c>
      <c r="O12" s="22">
        <v>6452</v>
      </c>
      <c r="P12" s="23">
        <f t="shared" si="8"/>
        <v>0.25483344532974944</v>
      </c>
      <c r="Q12" s="88">
        <v>13</v>
      </c>
      <c r="R12" s="88">
        <v>5</v>
      </c>
      <c r="S12" s="26">
        <f t="shared" si="0"/>
        <v>4.1856571481722633E-4</v>
      </c>
      <c r="T12" s="83">
        <v>1203</v>
      </c>
      <c r="U12" s="85">
        <v>3120</v>
      </c>
      <c r="V12" s="21">
        <v>3920</v>
      </c>
      <c r="W12" s="83">
        <v>952</v>
      </c>
      <c r="X12" s="85">
        <v>2496</v>
      </c>
      <c r="Y12" s="21">
        <v>3828</v>
      </c>
      <c r="Z12" s="22"/>
      <c r="AA12" s="82">
        <f t="shared" si="11"/>
        <v>0.18016928657799275</v>
      </c>
      <c r="AB12" s="22">
        <f t="shared" si="12"/>
        <v>3933</v>
      </c>
      <c r="AC12" s="22">
        <f t="shared" si="13"/>
        <v>3833</v>
      </c>
      <c r="AD12" s="26">
        <f t="shared" si="9"/>
        <v>0.18058785229280996</v>
      </c>
      <c r="AE12" s="83">
        <v>9647</v>
      </c>
      <c r="AF12" s="23">
        <f t="shared" si="10"/>
        <v>0.13881374467595256</v>
      </c>
      <c r="AG12" s="86">
        <v>362</v>
      </c>
      <c r="AH12" s="82"/>
      <c r="AI12" s="87">
        <v>137</v>
      </c>
      <c r="AJ12" s="82"/>
      <c r="AK12" s="22">
        <v>7341</v>
      </c>
      <c r="AL12" s="82">
        <f t="shared" si="1"/>
        <v>0.10563197881892483</v>
      </c>
      <c r="AM12" s="22">
        <f t="shared" si="2"/>
        <v>7840</v>
      </c>
      <c r="AN12" s="51">
        <f t="shared" si="3"/>
        <v>0.11281224818694602</v>
      </c>
    </row>
    <row r="13" spans="1:40" s="2" customFormat="1" ht="30" customHeight="1" x14ac:dyDescent="0.15">
      <c r="A13" s="9" t="s">
        <v>39</v>
      </c>
      <c r="B13" s="126">
        <v>23520</v>
      </c>
      <c r="C13" s="15">
        <f t="shared" si="4"/>
        <v>62877</v>
      </c>
      <c r="D13" s="16">
        <v>39357</v>
      </c>
      <c r="E13" s="164">
        <v>48878</v>
      </c>
      <c r="F13" s="134">
        <v>35</v>
      </c>
      <c r="G13" s="76"/>
      <c r="H13" s="17">
        <v>3079</v>
      </c>
      <c r="I13" s="77"/>
      <c r="J13" s="18">
        <v>965</v>
      </c>
      <c r="K13" s="76">
        <f t="shared" si="5"/>
        <v>1.5347424336402819E-2</v>
      </c>
      <c r="L13" s="17">
        <f t="shared" si="6"/>
        <v>4079</v>
      </c>
      <c r="M13" s="19">
        <f t="shared" si="7"/>
        <v>6.4872687946307878E-2</v>
      </c>
      <c r="N13" s="18">
        <v>6176</v>
      </c>
      <c r="O13" s="18">
        <v>6306</v>
      </c>
      <c r="P13" s="19">
        <f t="shared" si="8"/>
        <v>0.25537051434183067</v>
      </c>
      <c r="Q13" s="89">
        <v>0</v>
      </c>
      <c r="R13" s="89">
        <v>0</v>
      </c>
      <c r="S13" s="19">
        <f t="shared" si="0"/>
        <v>0</v>
      </c>
      <c r="T13" s="78">
        <v>109</v>
      </c>
      <c r="U13" s="80">
        <v>4203</v>
      </c>
      <c r="V13" s="16">
        <v>3349</v>
      </c>
      <c r="W13" s="78">
        <v>92</v>
      </c>
      <c r="X13" s="80">
        <v>3796</v>
      </c>
      <c r="Y13" s="16">
        <v>3564</v>
      </c>
      <c r="Z13" s="18"/>
      <c r="AA13" s="77">
        <f t="shared" si="11"/>
        <v>0.17564855044845898</v>
      </c>
      <c r="AB13" s="18">
        <f t="shared" si="12"/>
        <v>3349</v>
      </c>
      <c r="AC13" s="18">
        <f t="shared" si="13"/>
        <v>3564</v>
      </c>
      <c r="AD13" s="19">
        <f t="shared" si="9"/>
        <v>0.17564855044845898</v>
      </c>
      <c r="AE13" s="78">
        <v>8430</v>
      </c>
      <c r="AF13" s="19">
        <f t="shared" si="10"/>
        <v>0.13407128202681426</v>
      </c>
      <c r="AG13" s="132">
        <v>123</v>
      </c>
      <c r="AH13" s="77"/>
      <c r="AI13" s="137">
        <v>647</v>
      </c>
      <c r="AJ13" s="77"/>
      <c r="AK13" s="18">
        <v>4909</v>
      </c>
      <c r="AL13" s="77">
        <f t="shared" si="1"/>
        <v>7.807306328228128E-2</v>
      </c>
      <c r="AM13" s="18">
        <f t="shared" si="2"/>
        <v>5679</v>
      </c>
      <c r="AN13" s="52">
        <f t="shared" si="3"/>
        <v>9.0319194618063842E-2</v>
      </c>
    </row>
    <row r="14" spans="1:40" s="2" customFormat="1" ht="30" customHeight="1" x14ac:dyDescent="0.15">
      <c r="A14" s="9" t="s">
        <v>6</v>
      </c>
      <c r="B14" s="124">
        <v>30765</v>
      </c>
      <c r="C14" s="15">
        <f t="shared" si="4"/>
        <v>82214</v>
      </c>
      <c r="D14" s="16">
        <v>51449</v>
      </c>
      <c r="E14" s="164">
        <v>62014</v>
      </c>
      <c r="F14" s="134">
        <v>271</v>
      </c>
      <c r="G14" s="76"/>
      <c r="H14" s="17">
        <v>3891</v>
      </c>
      <c r="I14" s="120"/>
      <c r="J14" s="18">
        <v>1173</v>
      </c>
      <c r="K14" s="76">
        <f t="shared" si="5"/>
        <v>1.4267642980514268E-2</v>
      </c>
      <c r="L14" s="17">
        <f t="shared" si="6"/>
        <v>5335</v>
      </c>
      <c r="M14" s="25">
        <f t="shared" si="7"/>
        <v>6.4891624297564898E-2</v>
      </c>
      <c r="N14" s="18">
        <v>6879</v>
      </c>
      <c r="O14" s="18">
        <v>7327</v>
      </c>
      <c r="P14" s="19">
        <f t="shared" si="8"/>
        <v>0.22907730512464927</v>
      </c>
      <c r="Q14" s="79">
        <v>0</v>
      </c>
      <c r="R14" s="79">
        <v>0</v>
      </c>
      <c r="S14" s="19">
        <f t="shared" si="0"/>
        <v>0</v>
      </c>
      <c r="T14" s="78">
        <v>271</v>
      </c>
      <c r="U14" s="80">
        <v>5626</v>
      </c>
      <c r="V14" s="16">
        <v>4447</v>
      </c>
      <c r="W14" s="78">
        <v>210</v>
      </c>
      <c r="X14" s="80">
        <v>4761</v>
      </c>
      <c r="Y14" s="16">
        <v>4822</v>
      </c>
      <c r="Z14" s="18"/>
      <c r="AA14" s="77">
        <f t="shared" si="11"/>
        <v>0.18015899240024102</v>
      </c>
      <c r="AB14" s="18">
        <f t="shared" si="12"/>
        <v>4447</v>
      </c>
      <c r="AC14" s="18">
        <f t="shared" si="13"/>
        <v>4822</v>
      </c>
      <c r="AD14" s="25">
        <f t="shared" si="9"/>
        <v>0.18015899240024102</v>
      </c>
      <c r="AE14" s="78">
        <v>11071</v>
      </c>
      <c r="AF14" s="19">
        <f t="shared" si="10"/>
        <v>0.13466076337363467</v>
      </c>
      <c r="AG14" s="132">
        <v>204</v>
      </c>
      <c r="AH14" s="77"/>
      <c r="AI14" s="137">
        <v>276</v>
      </c>
      <c r="AJ14" s="77"/>
      <c r="AK14" s="18">
        <v>6878</v>
      </c>
      <c r="AL14" s="77">
        <f t="shared" si="1"/>
        <v>8.3659717323083665E-2</v>
      </c>
      <c r="AM14" s="18">
        <f t="shared" si="2"/>
        <v>7358</v>
      </c>
      <c r="AN14" s="50">
        <f t="shared" si="3"/>
        <v>8.9498139003089491E-2</v>
      </c>
    </row>
    <row r="15" spans="1:40" s="2" customFormat="1" ht="30" customHeight="1" x14ac:dyDescent="0.15">
      <c r="A15" s="10" t="s">
        <v>7</v>
      </c>
      <c r="B15" s="125">
        <v>19300</v>
      </c>
      <c r="C15" s="20">
        <f t="shared" si="4"/>
        <v>51925</v>
      </c>
      <c r="D15" s="21">
        <v>32625</v>
      </c>
      <c r="E15" s="165">
        <v>40229</v>
      </c>
      <c r="F15" s="20">
        <v>106</v>
      </c>
      <c r="G15" s="81"/>
      <c r="H15" s="24">
        <v>1768</v>
      </c>
      <c r="I15" s="121"/>
      <c r="J15" s="22">
        <v>859</v>
      </c>
      <c r="K15" s="81">
        <f t="shared" si="5"/>
        <v>1.6543090996629754E-2</v>
      </c>
      <c r="L15" s="24">
        <f t="shared" si="6"/>
        <v>2733</v>
      </c>
      <c r="M15" s="26">
        <f t="shared" si="7"/>
        <v>5.2633606162734714E-2</v>
      </c>
      <c r="N15" s="22">
        <v>5056</v>
      </c>
      <c r="O15" s="22">
        <v>4573</v>
      </c>
      <c r="P15" s="23">
        <f t="shared" si="8"/>
        <v>0.2393546943747048</v>
      </c>
      <c r="Q15" s="84">
        <v>1</v>
      </c>
      <c r="R15" s="84">
        <v>1</v>
      </c>
      <c r="S15" s="23">
        <f t="shared" si="0"/>
        <v>6.130268199233716E-5</v>
      </c>
      <c r="T15" s="83">
        <v>170</v>
      </c>
      <c r="U15" s="22">
        <v>3221</v>
      </c>
      <c r="V15" s="21">
        <v>2819</v>
      </c>
      <c r="W15" s="83">
        <v>131</v>
      </c>
      <c r="X15" s="22">
        <v>2987</v>
      </c>
      <c r="Y15" s="21">
        <v>2664</v>
      </c>
      <c r="Z15" s="22"/>
      <c r="AA15" s="81">
        <f t="shared" si="11"/>
        <v>0.16806130268199235</v>
      </c>
      <c r="AB15" s="24">
        <f t="shared" si="12"/>
        <v>2820</v>
      </c>
      <c r="AC15" s="24">
        <f t="shared" si="13"/>
        <v>2665</v>
      </c>
      <c r="AD15" s="26">
        <f t="shared" si="9"/>
        <v>0.16812260536398468</v>
      </c>
      <c r="AE15" s="83">
        <v>6843</v>
      </c>
      <c r="AF15" s="26">
        <f t="shared" si="10"/>
        <v>0.13178623013962446</v>
      </c>
      <c r="AG15" s="86">
        <v>199</v>
      </c>
      <c r="AH15" s="82"/>
      <c r="AI15" s="87">
        <v>70</v>
      </c>
      <c r="AJ15" s="82"/>
      <c r="AK15" s="22">
        <v>5224</v>
      </c>
      <c r="AL15" s="81">
        <f t="shared" si="1"/>
        <v>0.10060664419836303</v>
      </c>
      <c r="AM15" s="24">
        <f t="shared" si="2"/>
        <v>5493</v>
      </c>
      <c r="AN15" s="51">
        <f t="shared" si="3"/>
        <v>0.10578719306692344</v>
      </c>
    </row>
    <row r="16" spans="1:40" s="2" customFormat="1" ht="30" customHeight="1" x14ac:dyDescent="0.15">
      <c r="A16" s="9" t="s">
        <v>8</v>
      </c>
      <c r="B16" s="126">
        <v>23662</v>
      </c>
      <c r="C16" s="15">
        <f t="shared" si="4"/>
        <v>63782</v>
      </c>
      <c r="D16" s="16">
        <v>40120</v>
      </c>
      <c r="E16" s="164">
        <v>48550</v>
      </c>
      <c r="F16" s="134">
        <v>67</v>
      </c>
      <c r="G16" s="76"/>
      <c r="H16" s="17">
        <v>2215</v>
      </c>
      <c r="I16" s="120"/>
      <c r="J16" s="18">
        <v>985</v>
      </c>
      <c r="K16" s="76">
        <f t="shared" si="5"/>
        <v>1.5443228497068138E-2</v>
      </c>
      <c r="L16" s="17">
        <f t="shared" si="6"/>
        <v>3267</v>
      </c>
      <c r="M16" s="25">
        <f t="shared" si="7"/>
        <v>5.1221347715656458E-2</v>
      </c>
      <c r="N16" s="18">
        <v>5515</v>
      </c>
      <c r="O16" s="18">
        <v>5723</v>
      </c>
      <c r="P16" s="19">
        <f t="shared" si="8"/>
        <v>0.23147270854788876</v>
      </c>
      <c r="Q16" s="79">
        <v>1</v>
      </c>
      <c r="R16" s="79">
        <v>1</v>
      </c>
      <c r="S16" s="19">
        <f t="shared" si="0"/>
        <v>4.9850448654037884E-5</v>
      </c>
      <c r="T16" s="90">
        <v>296</v>
      </c>
      <c r="U16" s="80">
        <v>4361</v>
      </c>
      <c r="V16" s="16">
        <v>3778</v>
      </c>
      <c r="W16" s="90">
        <v>186</v>
      </c>
      <c r="X16" s="80">
        <v>4107</v>
      </c>
      <c r="Y16" s="16">
        <v>3902</v>
      </c>
      <c r="Z16" s="18"/>
      <c r="AA16" s="76">
        <f t="shared" si="11"/>
        <v>0.1914257228315055</v>
      </c>
      <c r="AB16" s="17">
        <f t="shared" si="12"/>
        <v>3779</v>
      </c>
      <c r="AC16" s="17">
        <f t="shared" si="13"/>
        <v>3903</v>
      </c>
      <c r="AD16" s="19">
        <f t="shared" si="9"/>
        <v>0.19147557328015952</v>
      </c>
      <c r="AE16" s="78">
        <v>8635</v>
      </c>
      <c r="AF16" s="19">
        <f t="shared" si="10"/>
        <v>0.13538302342353642</v>
      </c>
      <c r="AG16" s="132">
        <v>149</v>
      </c>
      <c r="AH16" s="77"/>
      <c r="AI16" s="137">
        <v>76</v>
      </c>
      <c r="AJ16" s="77"/>
      <c r="AK16" s="18">
        <v>6969</v>
      </c>
      <c r="AL16" s="76">
        <f t="shared" si="1"/>
        <v>0.10926280141732778</v>
      </c>
      <c r="AM16" s="17">
        <f t="shared" si="2"/>
        <v>7194</v>
      </c>
      <c r="AN16" s="52">
        <f t="shared" si="3"/>
        <v>0.11279044244457684</v>
      </c>
    </row>
    <row r="17" spans="1:41" s="2" customFormat="1" ht="30" customHeight="1" x14ac:dyDescent="0.15">
      <c r="A17" s="9" t="s">
        <v>9</v>
      </c>
      <c r="B17" s="124">
        <v>32772</v>
      </c>
      <c r="C17" s="15">
        <f t="shared" si="4"/>
        <v>87520</v>
      </c>
      <c r="D17" s="16">
        <v>54748</v>
      </c>
      <c r="E17" s="164">
        <v>74820</v>
      </c>
      <c r="F17" s="134">
        <v>181</v>
      </c>
      <c r="G17" s="76"/>
      <c r="H17" s="17">
        <v>2818</v>
      </c>
      <c r="I17" s="120"/>
      <c r="J17" s="18">
        <v>968</v>
      </c>
      <c r="K17" s="76">
        <f t="shared" si="5"/>
        <v>1.1060329067641681E-2</v>
      </c>
      <c r="L17" s="17">
        <f t="shared" si="6"/>
        <v>3967</v>
      </c>
      <c r="M17" s="25">
        <f t="shared" si="7"/>
        <v>4.532678244972578E-2</v>
      </c>
      <c r="N17" s="18">
        <v>11780</v>
      </c>
      <c r="O17" s="18">
        <v>11479</v>
      </c>
      <c r="P17" s="19">
        <f t="shared" si="8"/>
        <v>0.31086607858861265</v>
      </c>
      <c r="Q17" s="79">
        <v>0</v>
      </c>
      <c r="R17" s="79">
        <v>0</v>
      </c>
      <c r="S17" s="19">
        <f t="shared" si="0"/>
        <v>0</v>
      </c>
      <c r="T17" s="78">
        <v>242</v>
      </c>
      <c r="U17" s="80">
        <v>6025</v>
      </c>
      <c r="V17" s="16">
        <v>5424</v>
      </c>
      <c r="W17" s="78">
        <v>183</v>
      </c>
      <c r="X17" s="80">
        <v>5889</v>
      </c>
      <c r="Y17" s="16">
        <v>5339</v>
      </c>
      <c r="Z17" s="18"/>
      <c r="AA17" s="76">
        <f t="shared" si="11"/>
        <v>0.19659165631621248</v>
      </c>
      <c r="AB17" s="18">
        <f t="shared" si="12"/>
        <v>5424</v>
      </c>
      <c r="AC17" s="17">
        <f t="shared" si="13"/>
        <v>5339</v>
      </c>
      <c r="AD17" s="25">
        <f t="shared" si="9"/>
        <v>0.19659165631621248</v>
      </c>
      <c r="AE17" s="78">
        <v>9623</v>
      </c>
      <c r="AF17" s="19">
        <f t="shared" si="10"/>
        <v>0.10995201096892139</v>
      </c>
      <c r="AG17" s="132">
        <v>196</v>
      </c>
      <c r="AH17" s="77"/>
      <c r="AI17" s="137">
        <v>161</v>
      </c>
      <c r="AJ17" s="77"/>
      <c r="AK17" s="18">
        <v>6806</v>
      </c>
      <c r="AL17" s="76">
        <f t="shared" si="1"/>
        <v>7.7765082266910424E-2</v>
      </c>
      <c r="AM17" s="17">
        <f t="shared" si="2"/>
        <v>7163</v>
      </c>
      <c r="AN17" s="50">
        <f t="shared" si="3"/>
        <v>8.1844149908592317E-2</v>
      </c>
    </row>
    <row r="18" spans="1:41" s="2" customFormat="1" ht="30" customHeight="1" x14ac:dyDescent="0.15">
      <c r="A18" s="10" t="s">
        <v>10</v>
      </c>
      <c r="B18" s="125">
        <v>18311</v>
      </c>
      <c r="C18" s="20">
        <f t="shared" si="4"/>
        <v>50325</v>
      </c>
      <c r="D18" s="21">
        <v>32014</v>
      </c>
      <c r="E18" s="165">
        <v>40677</v>
      </c>
      <c r="F18" s="133">
        <v>146</v>
      </c>
      <c r="G18" s="81"/>
      <c r="H18" s="24">
        <v>1434</v>
      </c>
      <c r="I18" s="82"/>
      <c r="J18" s="22">
        <v>1052</v>
      </c>
      <c r="K18" s="81">
        <f t="shared" si="5"/>
        <v>2.0904123199205166E-2</v>
      </c>
      <c r="L18" s="24">
        <f t="shared" si="6"/>
        <v>2632</v>
      </c>
      <c r="M18" s="23">
        <f t="shared" si="7"/>
        <v>5.2300049677098857E-2</v>
      </c>
      <c r="N18" s="22">
        <v>5818</v>
      </c>
      <c r="O18" s="22">
        <v>5397</v>
      </c>
      <c r="P18" s="23">
        <f t="shared" si="8"/>
        <v>0.27570863141332941</v>
      </c>
      <c r="Q18" s="84">
        <v>0</v>
      </c>
      <c r="R18" s="84">
        <v>0</v>
      </c>
      <c r="S18" s="23">
        <f t="shared" si="0"/>
        <v>0</v>
      </c>
      <c r="T18" s="83">
        <v>84</v>
      </c>
      <c r="U18" s="85">
        <v>3837</v>
      </c>
      <c r="V18" s="21">
        <v>2879</v>
      </c>
      <c r="W18" s="83">
        <v>70</v>
      </c>
      <c r="X18" s="85">
        <v>3213</v>
      </c>
      <c r="Y18" s="21">
        <v>2727</v>
      </c>
      <c r="Z18" s="22"/>
      <c r="AA18" s="82">
        <f t="shared" si="11"/>
        <v>0.17511088898606861</v>
      </c>
      <c r="AB18" s="22">
        <f t="shared" si="12"/>
        <v>2879</v>
      </c>
      <c r="AC18" s="22">
        <f t="shared" si="13"/>
        <v>2727</v>
      </c>
      <c r="AD18" s="26">
        <f t="shared" si="9"/>
        <v>0.17511088898606861</v>
      </c>
      <c r="AE18" s="83">
        <v>5632</v>
      </c>
      <c r="AF18" s="23">
        <f t="shared" si="10"/>
        <v>0.11191256830601093</v>
      </c>
      <c r="AG18" s="86">
        <v>297</v>
      </c>
      <c r="AH18" s="82"/>
      <c r="AI18" s="87">
        <v>118</v>
      </c>
      <c r="AJ18" s="82"/>
      <c r="AK18" s="22">
        <v>3423</v>
      </c>
      <c r="AL18" s="82">
        <f t="shared" si="1"/>
        <v>6.8017883755588676E-2</v>
      </c>
      <c r="AM18" s="22">
        <f t="shared" si="2"/>
        <v>3838</v>
      </c>
      <c r="AN18" s="51">
        <f t="shared" si="3"/>
        <v>7.6264282165921515E-2</v>
      </c>
    </row>
    <row r="19" spans="1:41" s="2" customFormat="1" ht="30" customHeight="1" x14ac:dyDescent="0.15">
      <c r="A19" s="9" t="s">
        <v>11</v>
      </c>
      <c r="B19" s="126">
        <v>26922</v>
      </c>
      <c r="C19" s="15">
        <f t="shared" si="4"/>
        <v>82420</v>
      </c>
      <c r="D19" s="16">
        <v>55498</v>
      </c>
      <c r="E19" s="164">
        <v>70986</v>
      </c>
      <c r="F19" s="134">
        <v>152</v>
      </c>
      <c r="G19" s="91"/>
      <c r="H19" s="17">
        <v>2628</v>
      </c>
      <c r="I19" s="77"/>
      <c r="J19" s="18">
        <v>1619</v>
      </c>
      <c r="K19" s="76">
        <f t="shared" si="5"/>
        <v>1.9643290463479738E-2</v>
      </c>
      <c r="L19" s="17">
        <f t="shared" si="6"/>
        <v>4399</v>
      </c>
      <c r="M19" s="19">
        <f t="shared" si="7"/>
        <v>5.3372967726280029E-2</v>
      </c>
      <c r="N19" s="18">
        <v>11198</v>
      </c>
      <c r="O19" s="18">
        <v>9726</v>
      </c>
      <c r="P19" s="19">
        <f t="shared" si="8"/>
        <v>0.29476234750514185</v>
      </c>
      <c r="Q19" s="89">
        <v>0</v>
      </c>
      <c r="R19" s="89">
        <v>0</v>
      </c>
      <c r="S19" s="19">
        <f t="shared" si="0"/>
        <v>0</v>
      </c>
      <c r="T19" s="90">
        <v>248</v>
      </c>
      <c r="U19" s="80">
        <v>6937</v>
      </c>
      <c r="V19" s="16">
        <v>5738</v>
      </c>
      <c r="W19" s="90">
        <v>157</v>
      </c>
      <c r="X19" s="80">
        <v>6309</v>
      </c>
      <c r="Y19" s="16">
        <v>5811</v>
      </c>
      <c r="Z19" s="18"/>
      <c r="AA19" s="77">
        <f t="shared" si="11"/>
        <v>0.20809758910230999</v>
      </c>
      <c r="AB19" s="18">
        <f t="shared" si="12"/>
        <v>5738</v>
      </c>
      <c r="AC19" s="18">
        <f t="shared" si="13"/>
        <v>5811</v>
      </c>
      <c r="AD19" s="19">
        <f t="shared" si="9"/>
        <v>0.20809758910230999</v>
      </c>
      <c r="AE19" s="78">
        <v>11031</v>
      </c>
      <c r="AF19" s="19">
        <f t="shared" si="10"/>
        <v>0.13383887405969425</v>
      </c>
      <c r="AG19" s="132">
        <v>284</v>
      </c>
      <c r="AH19" s="77"/>
      <c r="AI19" s="137">
        <v>90</v>
      </c>
      <c r="AJ19" s="77"/>
      <c r="AK19" s="18">
        <v>6640</v>
      </c>
      <c r="AL19" s="77">
        <f t="shared" si="1"/>
        <v>8.0562970152875515E-2</v>
      </c>
      <c r="AM19" s="18">
        <f t="shared" si="2"/>
        <v>7014</v>
      </c>
      <c r="AN19" s="52">
        <f t="shared" ref="AN19:AN24" si="14">AM19/$C19</f>
        <v>8.51007037126911E-2</v>
      </c>
    </row>
    <row r="20" spans="1:41" s="2" customFormat="1" ht="30" customHeight="1" x14ac:dyDescent="0.15">
      <c r="A20" s="9" t="s">
        <v>12</v>
      </c>
      <c r="B20" s="124">
        <v>16405</v>
      </c>
      <c r="C20" s="15">
        <f t="shared" si="4"/>
        <v>48814</v>
      </c>
      <c r="D20" s="16">
        <v>32409</v>
      </c>
      <c r="E20" s="162">
        <v>43207</v>
      </c>
      <c r="F20" s="15">
        <v>208</v>
      </c>
      <c r="G20" s="76"/>
      <c r="H20" s="17">
        <v>1359</v>
      </c>
      <c r="I20" s="120"/>
      <c r="J20" s="18">
        <v>821</v>
      </c>
      <c r="K20" s="76">
        <f t="shared" si="5"/>
        <v>1.6818945384520834E-2</v>
      </c>
      <c r="L20" s="17">
        <f t="shared" si="6"/>
        <v>2388</v>
      </c>
      <c r="M20" s="25">
        <f t="shared" si="7"/>
        <v>4.8920391690908345E-2</v>
      </c>
      <c r="N20" s="18">
        <v>8431</v>
      </c>
      <c r="O20" s="18">
        <v>7903</v>
      </c>
      <c r="P20" s="19">
        <f t="shared" si="8"/>
        <v>0.37804059527391393</v>
      </c>
      <c r="Q20" s="79">
        <v>0</v>
      </c>
      <c r="R20" s="79">
        <v>0</v>
      </c>
      <c r="S20" s="19">
        <f t="shared" si="0"/>
        <v>0</v>
      </c>
      <c r="T20" s="78">
        <v>325</v>
      </c>
      <c r="U20" s="80">
        <v>3996</v>
      </c>
      <c r="V20" s="16">
        <v>3709</v>
      </c>
      <c r="W20" s="78">
        <v>331</v>
      </c>
      <c r="X20" s="80">
        <v>3547</v>
      </c>
      <c r="Y20" s="16">
        <v>3654</v>
      </c>
      <c r="Z20" s="18"/>
      <c r="AA20" s="77">
        <f t="shared" si="11"/>
        <v>0.22718997809250516</v>
      </c>
      <c r="AB20" s="18">
        <f t="shared" si="12"/>
        <v>3709</v>
      </c>
      <c r="AC20" s="18">
        <f t="shared" si="13"/>
        <v>3654</v>
      </c>
      <c r="AD20" s="25">
        <f t="shared" si="9"/>
        <v>0.22718997809250516</v>
      </c>
      <c r="AE20" s="78">
        <v>6440</v>
      </c>
      <c r="AF20" s="19">
        <f t="shared" si="10"/>
        <v>0.13192936452657025</v>
      </c>
      <c r="AG20" s="132">
        <v>299</v>
      </c>
      <c r="AH20" s="77"/>
      <c r="AI20" s="137">
        <v>98</v>
      </c>
      <c r="AJ20" s="77"/>
      <c r="AK20" s="18">
        <v>5482</v>
      </c>
      <c r="AL20" s="77">
        <f t="shared" si="1"/>
        <v>0.11230384725693449</v>
      </c>
      <c r="AM20" s="18">
        <f t="shared" si="2"/>
        <v>5879</v>
      </c>
      <c r="AN20" s="50">
        <f t="shared" si="14"/>
        <v>0.12043675994591715</v>
      </c>
    </row>
    <row r="21" spans="1:41" s="2" customFormat="1" ht="30" customHeight="1" x14ac:dyDescent="0.15">
      <c r="A21" s="10" t="s">
        <v>13</v>
      </c>
      <c r="B21" s="125">
        <v>30345</v>
      </c>
      <c r="C21" s="20">
        <f t="shared" si="4"/>
        <v>82221</v>
      </c>
      <c r="D21" s="21">
        <v>51876</v>
      </c>
      <c r="E21" s="163">
        <v>64587</v>
      </c>
      <c r="F21" s="20">
        <v>140</v>
      </c>
      <c r="G21" s="81"/>
      <c r="H21" s="24">
        <v>2777</v>
      </c>
      <c r="I21" s="121"/>
      <c r="J21" s="22">
        <v>1687</v>
      </c>
      <c r="K21" s="81">
        <f t="shared" si="5"/>
        <v>2.0517872562970531E-2</v>
      </c>
      <c r="L21" s="24">
        <f t="shared" si="6"/>
        <v>4604</v>
      </c>
      <c r="M21" s="26">
        <f t="shared" si="7"/>
        <v>5.5995426959049389E-2</v>
      </c>
      <c r="N21" s="22">
        <v>8316</v>
      </c>
      <c r="O21" s="22">
        <v>8323</v>
      </c>
      <c r="P21" s="23">
        <f>(N21+O21)/$E21</f>
        <v>0.25762150277919704</v>
      </c>
      <c r="Q21" s="84">
        <v>33</v>
      </c>
      <c r="R21" s="84">
        <v>0</v>
      </c>
      <c r="S21" s="23">
        <f t="shared" si="0"/>
        <v>6.3613231552162855E-4</v>
      </c>
      <c r="T21" s="83">
        <v>178</v>
      </c>
      <c r="U21" s="85">
        <v>6134</v>
      </c>
      <c r="V21" s="21">
        <v>5271</v>
      </c>
      <c r="W21" s="83">
        <v>118</v>
      </c>
      <c r="X21" s="85">
        <v>5631</v>
      </c>
      <c r="Y21" s="21">
        <v>5413</v>
      </c>
      <c r="Z21" s="22"/>
      <c r="AA21" s="82">
        <f t="shared" si="11"/>
        <v>0.20595265633433574</v>
      </c>
      <c r="AB21" s="22">
        <f t="shared" si="12"/>
        <v>5304</v>
      </c>
      <c r="AC21" s="22">
        <f t="shared" si="13"/>
        <v>5413</v>
      </c>
      <c r="AD21" s="26">
        <f t="shared" si="9"/>
        <v>0.20658878864985736</v>
      </c>
      <c r="AE21" s="83">
        <v>11347</v>
      </c>
      <c r="AF21" s="23">
        <f t="shared" si="10"/>
        <v>0.13800610549616277</v>
      </c>
      <c r="AG21" s="86">
        <v>264</v>
      </c>
      <c r="AH21" s="82"/>
      <c r="AI21" s="87">
        <v>193</v>
      </c>
      <c r="AJ21" s="82"/>
      <c r="AK21" s="22">
        <v>10873</v>
      </c>
      <c r="AL21" s="82">
        <f t="shared" si="1"/>
        <v>0.13224115493608687</v>
      </c>
      <c r="AM21" s="22">
        <f t="shared" si="2"/>
        <v>11330</v>
      </c>
      <c r="AN21" s="51">
        <f t="shared" si="14"/>
        <v>0.13779934566594909</v>
      </c>
    </row>
    <row r="22" spans="1:41" s="2" customFormat="1" ht="30" customHeight="1" x14ac:dyDescent="0.15">
      <c r="A22" s="9" t="s">
        <v>14</v>
      </c>
      <c r="B22" s="126">
        <v>16004</v>
      </c>
      <c r="C22" s="15">
        <f t="shared" si="4"/>
        <v>42108</v>
      </c>
      <c r="D22" s="16">
        <v>26104</v>
      </c>
      <c r="E22" s="162">
        <v>31001</v>
      </c>
      <c r="F22" s="15">
        <v>236</v>
      </c>
      <c r="G22" s="76"/>
      <c r="H22" s="17">
        <v>1324</v>
      </c>
      <c r="I22" s="122"/>
      <c r="J22" s="18">
        <v>1235</v>
      </c>
      <c r="K22" s="91">
        <f t="shared" si="5"/>
        <v>2.9329343592666476E-2</v>
      </c>
      <c r="L22" s="17">
        <f t="shared" si="6"/>
        <v>2795</v>
      </c>
      <c r="M22" s="25">
        <f t="shared" si="7"/>
        <v>6.6376935499192546E-2</v>
      </c>
      <c r="N22" s="18">
        <v>3016</v>
      </c>
      <c r="O22" s="18">
        <v>2886</v>
      </c>
      <c r="P22" s="19">
        <f t="shared" si="8"/>
        <v>0.19038095545304989</v>
      </c>
      <c r="Q22" s="79">
        <f>336+32</f>
        <v>368</v>
      </c>
      <c r="R22" s="79">
        <v>330</v>
      </c>
      <c r="S22" s="19">
        <f t="shared" si="0"/>
        <v>2.6739197057922156E-2</v>
      </c>
      <c r="T22" s="78">
        <v>513</v>
      </c>
      <c r="U22" s="80">
        <v>1481</v>
      </c>
      <c r="V22" s="16">
        <v>1784</v>
      </c>
      <c r="W22" s="78">
        <v>419</v>
      </c>
      <c r="X22" s="80">
        <v>1330</v>
      </c>
      <c r="Y22" s="16">
        <v>1849</v>
      </c>
      <c r="Z22" s="18"/>
      <c r="AA22" s="77">
        <f t="shared" si="11"/>
        <v>0.13917407293901318</v>
      </c>
      <c r="AB22" s="18">
        <f t="shared" si="12"/>
        <v>2152</v>
      </c>
      <c r="AC22" s="18">
        <f t="shared" si="13"/>
        <v>2179</v>
      </c>
      <c r="AD22" s="19">
        <f>(AB22+AC22)/$D22</f>
        <v>0.16591326999693534</v>
      </c>
      <c r="AE22" s="78">
        <v>5430</v>
      </c>
      <c r="AF22" s="19">
        <f t="shared" si="10"/>
        <v>0.12895411798233114</v>
      </c>
      <c r="AG22" s="132">
        <v>409</v>
      </c>
      <c r="AH22" s="77"/>
      <c r="AI22" s="137">
        <v>66</v>
      </c>
      <c r="AJ22" s="77"/>
      <c r="AK22" s="18">
        <v>3938</v>
      </c>
      <c r="AL22" s="77">
        <f t="shared" si="1"/>
        <v>9.3521421107628011E-2</v>
      </c>
      <c r="AM22" s="18">
        <f t="shared" si="2"/>
        <v>4413</v>
      </c>
      <c r="AN22" s="52">
        <f t="shared" si="14"/>
        <v>0.10480193787403819</v>
      </c>
    </row>
    <row r="23" spans="1:41" s="2" customFormat="1" ht="30" customHeight="1" x14ac:dyDescent="0.15">
      <c r="A23" s="9" t="s">
        <v>15</v>
      </c>
      <c r="B23" s="124">
        <v>18853</v>
      </c>
      <c r="C23" s="15">
        <f t="shared" si="4"/>
        <v>50365</v>
      </c>
      <c r="D23" s="16">
        <v>31512</v>
      </c>
      <c r="E23" s="162">
        <v>38081</v>
      </c>
      <c r="F23" s="15">
        <v>106</v>
      </c>
      <c r="G23" s="76"/>
      <c r="H23" s="17">
        <v>1536</v>
      </c>
      <c r="I23" s="120"/>
      <c r="J23" s="18">
        <v>653</v>
      </c>
      <c r="K23" s="76">
        <f t="shared" si="5"/>
        <v>1.2965352923657301E-2</v>
      </c>
      <c r="L23" s="17">
        <f t="shared" si="6"/>
        <v>2295</v>
      </c>
      <c r="M23" s="25">
        <f t="shared" si="7"/>
        <v>4.5567358284522984E-2</v>
      </c>
      <c r="N23" s="18">
        <v>3642</v>
      </c>
      <c r="O23" s="18">
        <v>3758</v>
      </c>
      <c r="P23" s="19">
        <f t="shared" si="8"/>
        <v>0.19432262808224574</v>
      </c>
      <c r="Q23" s="79">
        <v>0</v>
      </c>
      <c r="R23" s="79">
        <v>0</v>
      </c>
      <c r="S23" s="19">
        <f t="shared" si="0"/>
        <v>0</v>
      </c>
      <c r="T23" s="78">
        <v>103</v>
      </c>
      <c r="U23" s="80">
        <v>3112</v>
      </c>
      <c r="V23" s="16">
        <v>2577</v>
      </c>
      <c r="W23" s="78">
        <v>97</v>
      </c>
      <c r="X23" s="80">
        <v>2867</v>
      </c>
      <c r="Y23" s="16">
        <v>2758</v>
      </c>
      <c r="Z23" s="18"/>
      <c r="AA23" s="77">
        <f t="shared" si="11"/>
        <v>0.16930058390454431</v>
      </c>
      <c r="AB23" s="18">
        <f t="shared" si="12"/>
        <v>2577</v>
      </c>
      <c r="AC23" s="18">
        <f t="shared" si="13"/>
        <v>2758</v>
      </c>
      <c r="AD23" s="25">
        <f t="shared" si="9"/>
        <v>0.16930058390454431</v>
      </c>
      <c r="AE23" s="78">
        <v>7461</v>
      </c>
      <c r="AF23" s="19">
        <f t="shared" si="10"/>
        <v>0.1481385883053708</v>
      </c>
      <c r="AG23" s="132">
        <v>158</v>
      </c>
      <c r="AH23" s="77"/>
      <c r="AI23" s="137">
        <v>92</v>
      </c>
      <c r="AJ23" s="77"/>
      <c r="AK23" s="18">
        <v>7619</v>
      </c>
      <c r="AL23" s="77">
        <f t="shared" si="1"/>
        <v>0.1512756874813859</v>
      </c>
      <c r="AM23" s="18">
        <f t="shared" si="2"/>
        <v>7869</v>
      </c>
      <c r="AN23" s="50">
        <f t="shared" si="14"/>
        <v>0.1562394520003971</v>
      </c>
    </row>
    <row r="24" spans="1:41" s="2" customFormat="1" ht="30" customHeight="1" x14ac:dyDescent="0.15">
      <c r="A24" s="10" t="s">
        <v>16</v>
      </c>
      <c r="B24" s="125">
        <v>15391</v>
      </c>
      <c r="C24" s="20">
        <f t="shared" si="4"/>
        <v>40178</v>
      </c>
      <c r="D24" s="21">
        <v>24787</v>
      </c>
      <c r="E24" s="163">
        <v>30382</v>
      </c>
      <c r="F24" s="20">
        <v>128</v>
      </c>
      <c r="G24" s="81"/>
      <c r="H24" s="24">
        <v>1058</v>
      </c>
      <c r="I24" s="121"/>
      <c r="J24" s="22">
        <v>704</v>
      </c>
      <c r="K24" s="81">
        <f t="shared" si="5"/>
        <v>1.7522026979939272E-2</v>
      </c>
      <c r="L24" s="24">
        <f t="shared" si="6"/>
        <v>1890</v>
      </c>
      <c r="M24" s="26">
        <f t="shared" si="7"/>
        <v>4.7040669022848328E-2</v>
      </c>
      <c r="N24" s="22">
        <v>3019</v>
      </c>
      <c r="O24" s="22">
        <v>3231</v>
      </c>
      <c r="P24" s="23">
        <f t="shared" si="8"/>
        <v>0.20571390955170824</v>
      </c>
      <c r="Q24" s="88">
        <v>0</v>
      </c>
      <c r="R24" s="88">
        <v>0</v>
      </c>
      <c r="S24" s="26">
        <f>(Q24+R24)/$D24</f>
        <v>0</v>
      </c>
      <c r="T24" s="83">
        <v>105</v>
      </c>
      <c r="U24" s="85">
        <v>2521</v>
      </c>
      <c r="V24" s="21">
        <v>1896</v>
      </c>
      <c r="W24" s="83">
        <v>68</v>
      </c>
      <c r="X24" s="85">
        <v>2203</v>
      </c>
      <c r="Y24" s="21">
        <v>2127</v>
      </c>
      <c r="Z24" s="22"/>
      <c r="AA24" s="82">
        <f t="shared" si="11"/>
        <v>0.16230282002662685</v>
      </c>
      <c r="AB24" s="22">
        <f t="shared" si="12"/>
        <v>1896</v>
      </c>
      <c r="AC24" s="22">
        <f t="shared" si="13"/>
        <v>2127</v>
      </c>
      <c r="AD24" s="26">
        <f t="shared" si="9"/>
        <v>0.16230282002662685</v>
      </c>
      <c r="AE24" s="83">
        <v>4701</v>
      </c>
      <c r="AF24" s="23">
        <f t="shared" si="10"/>
        <v>0.11700433072825925</v>
      </c>
      <c r="AG24" s="86">
        <v>222</v>
      </c>
      <c r="AH24" s="82"/>
      <c r="AI24" s="87">
        <v>92</v>
      </c>
      <c r="AJ24" s="82"/>
      <c r="AK24" s="22">
        <v>4219</v>
      </c>
      <c r="AL24" s="82">
        <f t="shared" si="1"/>
        <v>0.10500771566528946</v>
      </c>
      <c r="AM24" s="22">
        <f t="shared" si="2"/>
        <v>4533</v>
      </c>
      <c r="AN24" s="51">
        <f t="shared" si="14"/>
        <v>0.11282293792622829</v>
      </c>
    </row>
    <row r="25" spans="1:41" s="2" customFormat="1" ht="30" customHeight="1" x14ac:dyDescent="0.15">
      <c r="A25" s="11" t="s">
        <v>21</v>
      </c>
      <c r="B25" s="127"/>
      <c r="C25" s="166"/>
      <c r="D25" s="167"/>
      <c r="E25" s="168"/>
      <c r="F25" s="20">
        <v>0</v>
      </c>
      <c r="G25" s="92"/>
      <c r="H25" s="24">
        <v>0</v>
      </c>
      <c r="I25" s="93"/>
      <c r="J25" s="22">
        <v>0</v>
      </c>
      <c r="K25" s="92"/>
      <c r="L25" s="24">
        <f>F25+H25</f>
        <v>0</v>
      </c>
      <c r="M25" s="27"/>
      <c r="N25" s="83">
        <v>1</v>
      </c>
      <c r="O25" s="22">
        <v>0</v>
      </c>
      <c r="P25" s="28"/>
      <c r="Q25" s="88">
        <v>0</v>
      </c>
      <c r="R25" s="88">
        <v>0</v>
      </c>
      <c r="S25" s="28"/>
      <c r="T25" s="94">
        <v>1</v>
      </c>
      <c r="U25" s="85">
        <v>12</v>
      </c>
      <c r="V25" s="95">
        <f t="shared" ref="V25:V26" si="15">T25+U25</f>
        <v>13</v>
      </c>
      <c r="W25" s="94">
        <v>0</v>
      </c>
      <c r="X25" s="85">
        <v>0</v>
      </c>
      <c r="Y25" s="95">
        <f t="shared" ref="Y25:Y26" si="16">W25+X25</f>
        <v>0</v>
      </c>
      <c r="Z25" s="96"/>
      <c r="AA25" s="93"/>
      <c r="AB25" s="22">
        <f t="shared" si="12"/>
        <v>13</v>
      </c>
      <c r="AC25" s="22">
        <f>R25+Z25</f>
        <v>0</v>
      </c>
      <c r="AD25" s="28"/>
      <c r="AE25" s="83">
        <v>0</v>
      </c>
      <c r="AF25" s="27"/>
      <c r="AG25" s="86">
        <v>0</v>
      </c>
      <c r="AH25" s="93"/>
      <c r="AI25" s="87">
        <v>0</v>
      </c>
      <c r="AJ25" s="93"/>
      <c r="AK25" s="22">
        <v>1</v>
      </c>
      <c r="AL25" s="93"/>
      <c r="AM25" s="22">
        <f t="shared" si="2"/>
        <v>1</v>
      </c>
      <c r="AN25" s="29"/>
    </row>
    <row r="26" spans="1:41" s="2" customFormat="1" ht="30" customHeight="1" x14ac:dyDescent="0.15">
      <c r="A26" s="12" t="s">
        <v>33</v>
      </c>
      <c r="B26" s="128"/>
      <c r="C26" s="169"/>
      <c r="D26" s="170"/>
      <c r="E26" s="171"/>
      <c r="F26" s="97">
        <v>0</v>
      </c>
      <c r="G26" s="98"/>
      <c r="H26" s="99">
        <v>0</v>
      </c>
      <c r="I26" s="100"/>
      <c r="J26" s="30">
        <v>0</v>
      </c>
      <c r="K26" s="98"/>
      <c r="L26" s="99">
        <f>F26+H26</f>
        <v>0</v>
      </c>
      <c r="M26" s="31"/>
      <c r="N26" s="101">
        <v>0</v>
      </c>
      <c r="O26" s="30">
        <v>0</v>
      </c>
      <c r="P26" s="31"/>
      <c r="Q26" s="102">
        <v>0</v>
      </c>
      <c r="R26" s="102">
        <v>0</v>
      </c>
      <c r="S26" s="31"/>
      <c r="T26" s="101">
        <v>0</v>
      </c>
      <c r="U26" s="103">
        <v>1</v>
      </c>
      <c r="V26" s="104">
        <f t="shared" si="15"/>
        <v>1</v>
      </c>
      <c r="W26" s="101">
        <v>0</v>
      </c>
      <c r="X26" s="103">
        <v>0</v>
      </c>
      <c r="Y26" s="104">
        <f t="shared" si="16"/>
        <v>0</v>
      </c>
      <c r="Z26" s="18"/>
      <c r="AA26" s="100"/>
      <c r="AB26" s="30">
        <f t="shared" si="12"/>
        <v>1</v>
      </c>
      <c r="AC26" s="30">
        <f>R26+Z26</f>
        <v>0</v>
      </c>
      <c r="AD26" s="31"/>
      <c r="AE26" s="101">
        <v>0</v>
      </c>
      <c r="AF26" s="31"/>
      <c r="AG26" s="105">
        <v>0</v>
      </c>
      <c r="AH26" s="100"/>
      <c r="AI26" s="106">
        <v>0</v>
      </c>
      <c r="AJ26" s="100"/>
      <c r="AK26" s="30">
        <v>0</v>
      </c>
      <c r="AL26" s="100"/>
      <c r="AM26" s="30">
        <f t="shared" si="2"/>
        <v>0</v>
      </c>
      <c r="AN26" s="32"/>
      <c r="AO26" s="4"/>
    </row>
    <row r="27" spans="1:41" customFormat="1" ht="30" customHeight="1" thickBot="1" x14ac:dyDescent="0.2">
      <c r="A27" s="13" t="s">
        <v>30</v>
      </c>
      <c r="B27" s="129">
        <f>SUM(B7:B24)</f>
        <v>412036</v>
      </c>
      <c r="C27" s="33">
        <f>B27+D27</f>
        <v>1089249</v>
      </c>
      <c r="D27" s="172">
        <f>SUM(D7:D24)</f>
        <v>677213</v>
      </c>
      <c r="E27" s="173">
        <f>SUM(E7:E24)</f>
        <v>858552</v>
      </c>
      <c r="F27" s="33">
        <f>SUM(F7:F26)</f>
        <v>2291</v>
      </c>
      <c r="G27" s="107">
        <f>F27/$C27</f>
        <v>2.1032840057691126E-3</v>
      </c>
      <c r="H27" s="108">
        <f>SUM(H7:H26)</f>
        <v>39026</v>
      </c>
      <c r="I27" s="109">
        <f t="shared" si="5"/>
        <v>3.5828355132756604E-2</v>
      </c>
      <c r="J27" s="34">
        <f>SUM(J7:J26)</f>
        <v>17938</v>
      </c>
      <c r="K27" s="109">
        <f t="shared" si="5"/>
        <v>1.6468227191395172E-2</v>
      </c>
      <c r="L27" s="34">
        <f>F27+H27+J27</f>
        <v>59255</v>
      </c>
      <c r="M27" s="35">
        <f>L27/$C27</f>
        <v>5.4399866329920887E-2</v>
      </c>
      <c r="N27" s="110">
        <f>SUM(N7:N26)</f>
        <v>114924</v>
      </c>
      <c r="O27" s="34">
        <f>SUM(O7:O26)</f>
        <v>112184</v>
      </c>
      <c r="P27" s="35">
        <f>(N27+O27)/$E27</f>
        <v>0.26452445512910111</v>
      </c>
      <c r="Q27" s="111">
        <f>SUM(Q7:Q26)</f>
        <v>672</v>
      </c>
      <c r="R27" s="111">
        <f>SUM(R7:R26)</f>
        <v>551</v>
      </c>
      <c r="S27" s="112">
        <f>(Q27+R27)/$D27</f>
        <v>1.8059310733845924E-3</v>
      </c>
      <c r="T27" s="110">
        <f t="shared" ref="T27:Z27" si="17">SUM(T7:T26)</f>
        <v>5248</v>
      </c>
      <c r="U27" s="34">
        <f t="shared" si="17"/>
        <v>70883</v>
      </c>
      <c r="V27" s="34">
        <f t="shared" ref="V27" si="18">SUM(V7:V26)</f>
        <v>61827</v>
      </c>
      <c r="W27" s="110">
        <f t="shared" si="17"/>
        <v>4042</v>
      </c>
      <c r="X27" s="34">
        <f t="shared" si="17"/>
        <v>64166</v>
      </c>
      <c r="Y27" s="34">
        <f t="shared" si="17"/>
        <v>63215</v>
      </c>
      <c r="Z27" s="34">
        <f t="shared" si="17"/>
        <v>0</v>
      </c>
      <c r="AA27" s="109">
        <f>(V27+Z27)/$D27</f>
        <v>9.1296239144848079E-2</v>
      </c>
      <c r="AB27" s="34">
        <f t="shared" si="12"/>
        <v>62499</v>
      </c>
      <c r="AC27" s="34">
        <f>R27+Y27</f>
        <v>63766</v>
      </c>
      <c r="AD27" s="35">
        <f>(AB27+AC27)/$D27</f>
        <v>0.18644798608414193</v>
      </c>
      <c r="AE27" s="110">
        <f>SUM(AE7:AE26)</f>
        <v>139042</v>
      </c>
      <c r="AF27" s="35">
        <f>AE27/$C27</f>
        <v>0.1276494171672409</v>
      </c>
      <c r="AG27" s="135">
        <f>SUM(AG7:AG26)</f>
        <v>3938</v>
      </c>
      <c r="AH27" s="109">
        <f>AG27/$C27</f>
        <v>3.6153349693229006E-3</v>
      </c>
      <c r="AI27" s="53">
        <f>SUM(AI7:AI26)</f>
        <v>2859</v>
      </c>
      <c r="AJ27" s="109">
        <f>AI27/$C27</f>
        <v>2.6247442044931876E-3</v>
      </c>
      <c r="AK27" s="34">
        <f>SUM(AK7:AK26)</f>
        <v>102616</v>
      </c>
      <c r="AL27" s="109">
        <f>AK27/$C27</f>
        <v>9.4208027732869154E-2</v>
      </c>
      <c r="AM27" s="34">
        <f t="shared" si="2"/>
        <v>109413</v>
      </c>
      <c r="AN27" s="36">
        <f>AM27/$C27</f>
        <v>0.10044810690668525</v>
      </c>
    </row>
    <row r="28" spans="1:41" x14ac:dyDescent="0.15">
      <c r="AH28" s="118"/>
    </row>
    <row r="29" spans="1:41" x14ac:dyDescent="0.15">
      <c r="AH29" s="119"/>
    </row>
  </sheetData>
  <mergeCells count="7">
    <mergeCell ref="AG2:AN3"/>
    <mergeCell ref="AE2:AF3"/>
    <mergeCell ref="N2:P3"/>
    <mergeCell ref="A1:P1"/>
    <mergeCell ref="B2:E3"/>
    <mergeCell ref="F2:M3"/>
    <mergeCell ref="Q2:AD3"/>
  </mergeCells>
  <phoneticPr fontId="2"/>
  <conditionalFormatting sqref="AM7:AM27 AK7:AK26">
    <cfRule type="cellIs" dxfId="8" priority="9" stopIfTrue="1" operator="lessThanOrEqual">
      <formula>$M$26</formula>
    </cfRule>
  </conditionalFormatting>
  <conditionalFormatting sqref="AF37:AJ37">
    <cfRule type="cellIs" dxfId="7" priority="10" stopIfTrue="1" operator="lessThanOrEqual">
      <formula>$M$27</formula>
    </cfRule>
  </conditionalFormatting>
  <conditionalFormatting sqref="P7:P24 AA7:AA24 I7:I27 AF7:AF26 M7:M27 G7:G27 AG25:AH27 AI25:AI26 AJ7:AJ27 AL7:AL27 R7:R24 AN7:AN27">
    <cfRule type="cellIs" dxfId="6" priority="11" stopIfTrue="1" operator="lessThanOrEqual">
      <formula>$M$27</formula>
    </cfRule>
  </conditionalFormatting>
  <conditionalFormatting sqref="AK36:AM36">
    <cfRule type="cellIs" dxfId="5" priority="12" stopIfTrue="1" operator="lessThanOrEqual">
      <formula>$M$26</formula>
    </cfRule>
  </conditionalFormatting>
  <conditionalFormatting sqref="S7:S27">
    <cfRule type="cellIs" dxfId="4" priority="8" stopIfTrue="1" operator="lessThanOrEqual">
      <formula>$M$27</formula>
    </cfRule>
  </conditionalFormatting>
  <conditionalFormatting sqref="AD7:AD27">
    <cfRule type="cellIs" dxfId="3" priority="7" stopIfTrue="1" operator="lessThanOrEqual">
      <formula>$M$27</formula>
    </cfRule>
  </conditionalFormatting>
  <conditionalFormatting sqref="K7:K27">
    <cfRule type="cellIs" dxfId="2" priority="5" stopIfTrue="1" operator="lessThanOrEqual">
      <formula>$M$27</formula>
    </cfRule>
  </conditionalFormatting>
  <conditionalFormatting sqref="Q7:Q24">
    <cfRule type="cellIs" dxfId="1" priority="3" stopIfTrue="1" operator="lessThanOrEqual">
      <formula>$M$27</formula>
    </cfRule>
  </conditionalFormatting>
  <conditionalFormatting sqref="AG7:AI24">
    <cfRule type="cellIs" dxfId="0" priority="1" stopIfTrue="1" operator="lessThanOrEqual">
      <formula>$M$27</formula>
    </cfRule>
  </conditionalFormatting>
  <printOptions horizontalCentered="1" verticalCentered="1"/>
  <pageMargins left="0.27559055118110237" right="0.19685039370078741" top="0.35433070866141736" bottom="0.35433070866141736" header="0.19685039370078741" footer="0.19685039370078741"/>
  <pageSetup paperSize="9" scale="57" orientation="landscape" r:id="rId1"/>
  <headerFooter alignWithMargins="0"/>
  <ignoredErrors>
    <ignoredError sqref="C27 G27:I27 P27 AA27 AF27:AG27 L7:L24 J27 L27 AM7:AM24 S27 AM27 AK27 AI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居住区別受診者数･受診率</vt:lpstr>
      <vt:lpstr>居住区別受診者数･受診率!Print_Area</vt:lpstr>
    </vt:vector>
  </TitlesOfParts>
  <Company>衛生局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横浜市</dc:creator>
  <cp:lastModifiedBy>Administrator</cp:lastModifiedBy>
  <cp:lastPrinted>2017-10-31T00:40:38Z</cp:lastPrinted>
  <dcterms:created xsi:type="dcterms:W3CDTF">1998-09-08T10:11:22Z</dcterms:created>
  <dcterms:modified xsi:type="dcterms:W3CDTF">2019-12-25T04:22:34Z</dcterms:modified>
</cp:coreProperties>
</file>